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66925"/>
  <bookViews>
    <workbookView xWindow="0" yWindow="0" windowWidth="25200" windowHeight="11910"/>
  </bookViews>
  <sheets>
    <sheet name="Plantilla 1" sheetId="5" r:id="rId1"/>
  </sheets>
  <definedNames>
    <definedName name="_xlnm.Print_Area" localSheetId="0">'Plantilla 1'!$B$1:$E$33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5" l="1"/>
  <c r="E3" i="5" l="1"/>
  <c r="D29" i="5" l="1"/>
  <c r="D26" i="5"/>
  <c r="D27" i="5" s="1"/>
  <c r="E26" i="5" l="1"/>
  <c r="E27" i="5" s="1"/>
  <c r="E29" i="5"/>
  <c r="D12" i="5"/>
  <c r="D28" i="5" l="1"/>
  <c r="D30" i="5" s="1"/>
  <c r="E30" i="5" s="1"/>
  <c r="E28" i="5" l="1"/>
  <c r="D31" i="5"/>
  <c r="E31" i="5" s="1"/>
  <c r="B31" i="5"/>
  <c r="E6" i="5"/>
  <c r="E7" i="5"/>
  <c r="E8" i="5"/>
  <c r="E9" i="5"/>
  <c r="E10" i="5"/>
  <c r="C21" i="5"/>
  <c r="C22" i="5"/>
  <c r="C20" i="5"/>
  <c r="D20" i="5" s="1"/>
  <c r="C23" i="5" l="1"/>
  <c r="E25" i="5"/>
  <c r="D22" i="5"/>
  <c r="E22" i="5" s="1"/>
  <c r="D21" i="5"/>
  <c r="E21" i="5" s="1"/>
  <c r="E11" i="5"/>
  <c r="D23" i="5" l="1"/>
  <c r="E12" i="5"/>
  <c r="E20" i="5"/>
  <c r="E23" i="5" s="1"/>
</calcChain>
</file>

<file path=xl/sharedStrings.xml><?xml version="1.0" encoding="utf-8"?>
<sst xmlns="http://schemas.openxmlformats.org/spreadsheetml/2006/main" count="45" uniqueCount="37">
  <si>
    <t>Seguro vivienda</t>
  </si>
  <si>
    <t>Intereses préstamo</t>
  </si>
  <si>
    <t>Seguro préstamo</t>
  </si>
  <si>
    <t>Impuesto Bienes inmuebles (IBI)</t>
  </si>
  <si>
    <t>Mantenimiento, Conservación, otros</t>
  </si>
  <si>
    <t>Mensual</t>
  </si>
  <si>
    <t>Anual</t>
  </si>
  <si>
    <t>Precio 4 neumáticos</t>
  </si>
  <si>
    <t xml:space="preserve">Otros gastos no incluidos </t>
  </si>
  <si>
    <t>Duración neumáticos km.</t>
  </si>
  <si>
    <t>Diario</t>
  </si>
  <si>
    <t>Suma de gastos del  automóvil</t>
  </si>
  <si>
    <t>Anuales</t>
  </si>
  <si>
    <r>
      <t xml:space="preserve">Introduce el pago mensual del alquiler                   </t>
    </r>
    <r>
      <rPr>
        <sz val="11"/>
        <rFont val="Calibri"/>
        <family val="2"/>
      </rPr>
      <t>→</t>
    </r>
  </si>
  <si>
    <t>Días de trabajo mes</t>
  </si>
  <si>
    <t>km/ diarios vivienda comprada</t>
  </si>
  <si>
    <t>km/diarios vivienda alquilada</t>
  </si>
  <si>
    <t xml:space="preserve">Suma total de gastos vivienda comprada </t>
  </si>
  <si>
    <t>Consumo en litros /100 km.</t>
  </si>
  <si>
    <t xml:space="preserve">Coste aproximado por km, reparaciones y  revisiones </t>
  </si>
  <si>
    <t>Pago de alquiler</t>
  </si>
  <si>
    <t>Desplazamiento diario en autómovil</t>
  </si>
  <si>
    <t>No pagados en la vivienda de alquiler</t>
  </si>
  <si>
    <t>Carburante</t>
  </si>
  <si>
    <t>Neumáticos</t>
  </si>
  <si>
    <t>Mantenimiento y reparaciones</t>
  </si>
  <si>
    <t>Concepto</t>
  </si>
  <si>
    <t>GASTOS VIVIENDA ALQUILADA</t>
  </si>
  <si>
    <t>GASTOS VIVIENDA COMPRADA</t>
  </si>
  <si>
    <t>GASTOS DE AUTOMÓVIL (CARBURANTE, NEUMÁTICOS, MANTENIMIENTO Y REPARACIONES (INTRODUCE LOS DATOS EN LAS CELDAS CORRESPONDIENTES)</t>
  </si>
  <si>
    <t>Vivienda alquiler</t>
  </si>
  <si>
    <t xml:space="preserve">CONSULTA LOS GASTOS APROXIMADOS DEL  AUTOMÓVIL DE LA VIVIENDA QUE DESEAS O LA DIFERENCIA  ENTRE AMBAS </t>
  </si>
  <si>
    <t>Precio  del carburante</t>
  </si>
  <si>
    <t>GASTOS EN LA VIVIENDA COMPRADA QUE NO SE PAGAN ESTANDO DE ALQUILER (EN CASO DE PRÉSTAMO SE INCLUYE SÓLO EL INTERES)</t>
  </si>
  <si>
    <t xml:space="preserve">Total gastos </t>
  </si>
  <si>
    <t>INTRODUCE LOS DATOS EN LAS CELDAS CORRESPONDIENTES  A CADA CONCEPTO FONDO COLOR BLANCO</t>
  </si>
  <si>
    <t>Enlace a plantilla excelgratis.com/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</si>
</sst>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&quot;€&quot;"/>
    <numFmt numFmtId="165" formatCode="#,##0\ &quot;€&quot;"/>
    <numFmt numFmtId="166" formatCode="0.0000"/>
    <numFmt numFmtId="167" formatCode="#,##0.000\ &quot;€&quot;"/>
    <numFmt numFmtId="168" formatCode="#,##0.00\ &quot;Litros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 Light"/>
      <family val="2"/>
      <scheme val="major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gray0625">
        <bgColor theme="0"/>
      </patternFill>
    </fill>
    <fill>
      <patternFill patternType="gray0625">
        <bgColor theme="3" tint="0.79995117038483843"/>
      </patternFill>
    </fill>
    <fill>
      <patternFill patternType="gray0625">
        <bgColor theme="0" tint="-0.14996795556505021"/>
      </patternFill>
    </fill>
    <fill>
      <patternFill patternType="gray0625">
        <bgColor theme="0" tint="-0.14999847407452621"/>
      </patternFill>
    </fill>
    <fill>
      <patternFill patternType="solid">
        <fgColor theme="4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>
      <alignment horizontal="center"/>
    </xf>
    <xf numFmtId="0" fontId="0" fillId="2" borderId="0" xfId="0" applyFill="1"/>
    <xf numFmtId="2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0" xfId="0" applyFill="1" applyProtection="1">
      <protection locked="0"/>
    </xf>
    <xf numFmtId="0" fontId="2" fillId="2" borderId="0" xfId="0" applyFont="1" applyFill="1" applyBorder="1" applyAlignment="1"/>
    <xf numFmtId="167" fontId="0" fillId="0" borderId="0" xfId="0" applyNumberFormat="1"/>
    <xf numFmtId="165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4" xfId="0" applyNumberFormat="1" applyFont="1" applyFill="1" applyBorder="1" applyAlignment="1" applyProtection="1">
      <alignment horizontal="center" wrapText="1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64" fontId="3" fillId="2" borderId="30" xfId="0" applyNumberFormat="1" applyFont="1" applyFill="1" applyBorder="1" applyAlignment="1" applyProtection="1">
      <alignment horizontal="center"/>
      <protection locked="0"/>
    </xf>
    <xf numFmtId="167" fontId="3" fillId="2" borderId="30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32" xfId="0" applyNumberFormat="1" applyFont="1" applyFill="1" applyBorder="1" applyAlignment="1" applyProtection="1">
      <alignment horizont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3" borderId="34" xfId="0" applyFont="1" applyFill="1" applyBorder="1" applyAlignment="1" applyProtection="1">
      <alignment horizontal="center" vertical="center"/>
      <protection locked="0"/>
    </xf>
    <xf numFmtId="1" fontId="1" fillId="2" borderId="39" xfId="0" applyNumberFormat="1" applyFont="1" applyFill="1" applyBorder="1" applyAlignment="1" applyProtection="1">
      <alignment horizontal="center"/>
      <protection locked="0"/>
    </xf>
    <xf numFmtId="168" fontId="3" fillId="2" borderId="39" xfId="0" applyNumberFormat="1" applyFont="1" applyFill="1" applyBorder="1" applyAlignment="1" applyProtection="1">
      <alignment horizontal="center"/>
      <protection locked="0"/>
    </xf>
    <xf numFmtId="3" fontId="6" fillId="6" borderId="42" xfId="0" applyNumberFormat="1" applyFont="1" applyFill="1" applyBorder="1" applyAlignment="1" applyProtection="1">
      <alignment horizontal="center" vertical="center" wrapText="1"/>
      <protection locked="0"/>
    </xf>
    <xf numFmtId="164" fontId="3" fillId="10" borderId="1" xfId="0" applyNumberFormat="1" applyFont="1" applyFill="1" applyBorder="1" applyAlignment="1" applyProtection="1">
      <alignment horizontal="center" vertical="center"/>
    </xf>
    <xf numFmtId="164" fontId="3" fillId="10" borderId="4" xfId="0" applyNumberFormat="1" applyFont="1" applyFill="1" applyBorder="1" applyAlignment="1" applyProtection="1">
      <alignment horizontal="center" vertical="center"/>
    </xf>
    <xf numFmtId="164" fontId="0" fillId="0" borderId="47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164" fontId="0" fillId="0" borderId="13" xfId="0" applyNumberFormat="1" applyBorder="1" applyAlignment="1" applyProtection="1">
      <alignment horizontal="center"/>
      <protection locked="0"/>
    </xf>
    <xf numFmtId="164" fontId="5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6" borderId="38" xfId="0" applyFont="1" applyFill="1" applyBorder="1" applyAlignment="1" applyProtection="1">
      <alignment horizontal="center"/>
      <protection locked="0"/>
    </xf>
    <xf numFmtId="0" fontId="2" fillId="6" borderId="8" xfId="0" applyFont="1" applyFill="1" applyBorder="1" applyAlignment="1" applyProtection="1">
      <alignment horizontal="center" wrapText="1"/>
      <protection locked="0"/>
    </xf>
    <xf numFmtId="0" fontId="2" fillId="6" borderId="8" xfId="0" applyFont="1" applyFill="1" applyBorder="1" applyAlignment="1" applyProtection="1">
      <alignment horizontal="center"/>
      <protection locked="0"/>
    </xf>
    <xf numFmtId="0" fontId="3" fillId="6" borderId="29" xfId="0" applyFont="1" applyFill="1" applyBorder="1" applyAlignment="1" applyProtection="1">
      <alignment horizontal="center" vertical="center"/>
      <protection locked="0"/>
    </xf>
    <xf numFmtId="0" fontId="3" fillId="6" borderId="40" xfId="0" applyFont="1" applyFill="1" applyBorder="1" applyAlignment="1" applyProtection="1">
      <alignment horizontal="center" vertical="center"/>
      <protection locked="0"/>
    </xf>
    <xf numFmtId="0" fontId="3" fillId="6" borderId="15" xfId="0" applyFont="1" applyFill="1" applyBorder="1" applyAlignment="1" applyProtection="1">
      <alignment horizontal="center" vertical="center" wrapText="1"/>
      <protection locked="0"/>
    </xf>
    <xf numFmtId="0" fontId="3" fillId="6" borderId="31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right" vertical="center"/>
      <protection locked="0"/>
    </xf>
    <xf numFmtId="0" fontId="3" fillId="6" borderId="22" xfId="0" applyFont="1" applyFill="1" applyBorder="1" applyAlignment="1" applyProtection="1">
      <alignment horizontal="right" vertical="center"/>
      <protection locked="0"/>
    </xf>
    <xf numFmtId="0" fontId="2" fillId="6" borderId="35" xfId="0" applyFont="1" applyFill="1" applyBorder="1" applyAlignment="1" applyProtection="1">
      <alignment horizontal="center"/>
      <protection locked="0"/>
    </xf>
    <xf numFmtId="0" fontId="2" fillId="6" borderId="0" xfId="0" applyFont="1" applyFill="1" applyBorder="1" applyAlignment="1" applyProtection="1">
      <alignment horizontal="center"/>
      <protection locked="0"/>
    </xf>
    <xf numFmtId="0" fontId="1" fillId="3" borderId="41" xfId="0" applyFont="1" applyFill="1" applyBorder="1" applyAlignment="1" applyProtection="1">
      <alignment horizontal="center" vertical="center" wrapText="1"/>
      <protection locked="0"/>
    </xf>
    <xf numFmtId="0" fontId="6" fillId="6" borderId="42" xfId="0" applyFont="1" applyFill="1" applyBorder="1" applyAlignment="1" applyProtection="1">
      <alignment horizontal="center"/>
      <protection locked="0"/>
    </xf>
    <xf numFmtId="0" fontId="3" fillId="10" borderId="4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2" fontId="2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166" fontId="4" fillId="2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4" fontId="2" fillId="6" borderId="4" xfId="0" applyNumberFormat="1" applyFont="1" applyFill="1" applyBorder="1" applyAlignment="1" applyProtection="1">
      <alignment horizontal="center"/>
    </xf>
    <xf numFmtId="164" fontId="2" fillId="6" borderId="27" xfId="0" applyNumberFormat="1" applyFont="1" applyFill="1" applyBorder="1" applyAlignment="1" applyProtection="1">
      <alignment horizontal="center" vertical="center"/>
    </xf>
    <xf numFmtId="164" fontId="3" fillId="6" borderId="6" xfId="0" applyNumberFormat="1" applyFont="1" applyFill="1" applyBorder="1" applyAlignment="1" applyProtection="1">
      <alignment horizontal="center"/>
    </xf>
    <xf numFmtId="164" fontId="3" fillId="6" borderId="23" xfId="0" applyNumberFormat="1" applyFont="1" applyFill="1" applyBorder="1" applyAlignment="1" applyProtection="1">
      <alignment horizontal="center"/>
    </xf>
    <xf numFmtId="164" fontId="2" fillId="6" borderId="1" xfId="0" applyNumberFormat="1" applyFont="1" applyFill="1" applyBorder="1" applyAlignment="1" applyProtection="1">
      <alignment horizontal="center"/>
    </xf>
    <xf numFmtId="4" fontId="3" fillId="11" borderId="15" xfId="0" applyNumberFormat="1" applyFont="1" applyFill="1" applyBorder="1" applyAlignment="1" applyProtection="1">
      <alignment horizontal="center"/>
    </xf>
    <xf numFmtId="4" fontId="3" fillId="11" borderId="31" xfId="0" applyNumberFormat="1" applyFont="1" applyFill="1" applyBorder="1" applyAlignment="1" applyProtection="1">
      <alignment horizontal="center"/>
    </xf>
    <xf numFmtId="164" fontId="3" fillId="12" borderId="18" xfId="0" applyNumberFormat="1" applyFont="1" applyFill="1" applyBorder="1" applyAlignment="1" applyProtection="1">
      <alignment horizontal="center" vertical="center" wrapText="1"/>
    </xf>
    <xf numFmtId="164" fontId="3" fillId="12" borderId="43" xfId="0" applyNumberFormat="1" applyFont="1" applyFill="1" applyBorder="1" applyAlignment="1" applyProtection="1">
      <alignment horizontal="center"/>
    </xf>
    <xf numFmtId="164" fontId="2" fillId="11" borderId="5" xfId="0" applyNumberFormat="1" applyFont="1" applyFill="1" applyBorder="1" applyAlignment="1" applyProtection="1">
      <alignment horizontal="center"/>
    </xf>
    <xf numFmtId="164" fontId="2" fillId="11" borderId="44" xfId="0" applyNumberFormat="1" applyFont="1" applyFill="1" applyBorder="1" applyAlignment="1" applyProtection="1">
      <alignment horizontal="center" vertical="center"/>
    </xf>
    <xf numFmtId="0" fontId="15" fillId="13" borderId="0" xfId="1" applyFont="1" applyFill="1" applyAlignment="1" applyProtection="1">
      <alignment horizontal="center"/>
      <protection locked="0"/>
    </xf>
    <xf numFmtId="0" fontId="12" fillId="9" borderId="45" xfId="0" applyFont="1" applyFill="1" applyBorder="1" applyAlignment="1" applyProtection="1">
      <alignment horizontal="right" vertical="center" wrapText="1"/>
      <protection locked="0"/>
    </xf>
    <xf numFmtId="0" fontId="12" fillId="9" borderId="46" xfId="0" applyFont="1" applyFill="1" applyBorder="1" applyAlignment="1" applyProtection="1">
      <alignment horizontal="right"/>
      <protection locked="0"/>
    </xf>
    <xf numFmtId="0" fontId="7" fillId="6" borderId="37" xfId="0" applyFont="1" applyFill="1" applyBorder="1" applyAlignment="1" applyProtection="1">
      <alignment horizontal="center" vertical="center" wrapText="1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28" xfId="0" applyFill="1" applyBorder="1" applyAlignment="1" applyProtection="1">
      <alignment horizontal="center" vertical="center"/>
      <protection locked="0"/>
    </xf>
    <xf numFmtId="0" fontId="10" fillId="4" borderId="16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7" fillId="6" borderId="37" xfId="0" applyFont="1" applyFill="1" applyBorder="1" applyAlignment="1" applyProtection="1">
      <alignment horizontal="left" vertical="center" wrapText="1"/>
      <protection locked="0"/>
    </xf>
    <xf numFmtId="0" fontId="11" fillId="6" borderId="12" xfId="0" applyFont="1" applyFill="1" applyBorder="1" applyAlignment="1" applyProtection="1">
      <alignment horizontal="left" vertical="center" wrapText="1"/>
      <protection locked="0"/>
    </xf>
    <xf numFmtId="0" fontId="11" fillId="6" borderId="28" xfId="0" applyFont="1" applyFill="1" applyBorder="1" applyAlignment="1" applyProtection="1">
      <alignment horizontal="left" vertical="center" wrapText="1"/>
      <protection locked="0"/>
    </xf>
    <xf numFmtId="2" fontId="2" fillId="8" borderId="36" xfId="0" applyNumberFormat="1" applyFont="1" applyFill="1" applyBorder="1" applyAlignment="1" applyProtection="1">
      <alignment horizontal="center" vertical="center" wrapText="1"/>
    </xf>
    <xf numFmtId="0" fontId="0" fillId="8" borderId="3" xfId="0" applyFill="1" applyBorder="1" applyAlignment="1" applyProtection="1">
      <alignment horizontal="center" vertical="center" wrapText="1"/>
    </xf>
    <xf numFmtId="0" fontId="13" fillId="6" borderId="36" xfId="0" applyFont="1" applyFill="1" applyBorder="1" applyAlignment="1" applyProtection="1">
      <alignment horizontal="center" wrapText="1"/>
      <protection locked="0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2" fillId="6" borderId="36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" fillId="6" borderId="36" xfId="0" applyFont="1" applyFill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3" fillId="10" borderId="36" xfId="0" applyFont="1" applyFill="1" applyBorder="1" applyAlignment="1" applyProtection="1">
      <alignment horizontal="center" wrapText="1"/>
      <protection locked="0"/>
    </xf>
    <xf numFmtId="0" fontId="3" fillId="10" borderId="3" xfId="0" applyFont="1" applyFill="1" applyBorder="1" applyAlignment="1" applyProtection="1">
      <alignment horizontal="center" wrapText="1"/>
      <protection locked="0"/>
    </xf>
    <xf numFmtId="0" fontId="3" fillId="5" borderId="24" xfId="0" applyFont="1" applyFill="1" applyBorder="1" applyAlignment="1" applyProtection="1">
      <alignment horizontal="center" vertical="center" wrapText="1"/>
      <protection locked="0"/>
    </xf>
    <xf numFmtId="0" fontId="0" fillId="5" borderId="25" xfId="0" applyFill="1" applyBorder="1" applyAlignment="1" applyProtection="1">
      <alignment horizontal="center" vertical="center" wrapText="1"/>
      <protection locked="0"/>
    </xf>
    <xf numFmtId="0" fontId="3" fillId="7" borderId="20" xfId="0" applyFont="1" applyFill="1" applyBorder="1" applyAlignment="1" applyProtection="1">
      <alignment horizontal="center" vertical="center" wrapText="1"/>
      <protection locked="0"/>
    </xf>
    <xf numFmtId="0" fontId="0" fillId="7" borderId="21" xfId="0" applyFill="1" applyBorder="1" applyAlignment="1" applyProtection="1">
      <alignment horizontal="center" vertical="center" wrapText="1"/>
      <protection locked="0"/>
    </xf>
    <xf numFmtId="0" fontId="1" fillId="3" borderId="36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12" fillId="9" borderId="16" xfId="0" applyFont="1" applyFill="1" applyBorder="1" applyAlignment="1" applyProtection="1">
      <alignment horizontal="right" vertical="center" wrapText="1"/>
      <protection locked="0"/>
    </xf>
    <xf numFmtId="0" fontId="12" fillId="9" borderId="10" xfId="0" applyFont="1" applyFill="1" applyBorder="1" applyAlignment="1" applyProtection="1">
      <alignment horizontal="right" vertical="center"/>
      <protection locked="0"/>
    </xf>
    <xf numFmtId="164" fontId="16" fillId="6" borderId="7" xfId="0" applyNumberFormat="1" applyFont="1" applyFill="1" applyBorder="1" applyAlignment="1" applyProtection="1">
      <alignment horizontal="center" vertical="center"/>
    </xf>
    <xf numFmtId="164" fontId="16" fillId="6" borderId="22" xfId="0" applyNumberFormat="1" applyFont="1" applyFill="1" applyBorder="1" applyAlignment="1" applyProtection="1">
      <alignment horizontal="center" vertical="center" wrapText="1"/>
    </xf>
    <xf numFmtId="164" fontId="16" fillId="6" borderId="7" xfId="0" applyNumberFormat="1" applyFont="1" applyFill="1" applyBorder="1" applyAlignment="1" applyProtection="1">
      <alignment horizontal="center"/>
    </xf>
    <xf numFmtId="164" fontId="16" fillId="6" borderId="22" xfId="0" applyNumberFormat="1" applyFont="1" applyFill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2">
    <dxf>
      <font>
        <b val="0"/>
        <i val="0"/>
        <strike val="0"/>
        <u/>
        <color rgb="FF00B05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u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gratis.com/plantilla-de-ayuda-alquilar-o-comprar-viviend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13" workbookViewId="0">
      <selection activeCell="D6" sqref="D6"/>
    </sheetView>
  </sheetViews>
  <sheetFormatPr baseColWidth="10" defaultRowHeight="15" x14ac:dyDescent="0.25"/>
  <cols>
    <col min="1" max="1" width="30.42578125" customWidth="1"/>
    <col min="2" max="2" width="32.85546875" style="54" customWidth="1"/>
    <col min="3" max="3" width="43.42578125" style="54" customWidth="1"/>
    <col min="4" max="4" width="35.140625" style="54" customWidth="1"/>
    <col min="5" max="5" width="27.42578125" style="54" customWidth="1"/>
    <col min="6" max="6" width="9.85546875" style="1" customWidth="1"/>
    <col min="7" max="7" width="14.140625" style="1" customWidth="1"/>
  </cols>
  <sheetData>
    <row r="1" spans="1:7" ht="15" customHeight="1" thickBot="1" x14ac:dyDescent="0.3">
      <c r="A1" s="4"/>
      <c r="B1" s="72" t="s">
        <v>35</v>
      </c>
      <c r="C1" s="73"/>
      <c r="D1" s="73"/>
      <c r="E1" s="74"/>
      <c r="F1" s="10"/>
      <c r="G1" s="10"/>
    </row>
    <row r="2" spans="1:7" ht="15.75" thickBot="1" x14ac:dyDescent="0.3">
      <c r="A2" s="4"/>
      <c r="B2" s="45"/>
      <c r="C2" s="46"/>
      <c r="D2" s="34" t="s">
        <v>5</v>
      </c>
      <c r="E2" s="35" t="s">
        <v>6</v>
      </c>
      <c r="F2" s="10"/>
      <c r="G2" s="9"/>
    </row>
    <row r="3" spans="1:7" ht="20.25" thickTop="1" thickBot="1" x14ac:dyDescent="0.3">
      <c r="A3" s="4"/>
      <c r="B3" s="82" t="s">
        <v>13</v>
      </c>
      <c r="C3" s="83"/>
      <c r="D3" s="33">
        <v>300</v>
      </c>
      <c r="E3" s="56">
        <f>D3*12</f>
        <v>3600</v>
      </c>
      <c r="F3" s="10"/>
      <c r="G3" s="9"/>
    </row>
    <row r="4" spans="1:7" ht="15.75" thickTop="1" x14ac:dyDescent="0.25">
      <c r="A4" s="4"/>
      <c r="B4" s="69" t="s">
        <v>33</v>
      </c>
      <c r="C4" s="70"/>
      <c r="D4" s="70"/>
      <c r="E4" s="71"/>
      <c r="F4" s="10"/>
      <c r="G4" s="4"/>
    </row>
    <row r="5" spans="1:7" ht="15" customHeight="1" x14ac:dyDescent="0.25">
      <c r="A5" s="4"/>
      <c r="B5" s="93" t="s">
        <v>26</v>
      </c>
      <c r="C5" s="94"/>
      <c r="D5" s="18" t="s">
        <v>5</v>
      </c>
      <c r="E5" s="19" t="s">
        <v>6</v>
      </c>
      <c r="F5" s="10"/>
      <c r="G5" s="4"/>
    </row>
    <row r="6" spans="1:7" ht="15" customHeight="1" thickBot="1" x14ac:dyDescent="0.3">
      <c r="A6" s="4"/>
      <c r="B6" s="84" t="s">
        <v>3</v>
      </c>
      <c r="C6" s="85"/>
      <c r="D6" s="30">
        <v>35</v>
      </c>
      <c r="E6" s="55">
        <f>D6*12</f>
        <v>420</v>
      </c>
      <c r="F6" s="10"/>
      <c r="G6" s="4"/>
    </row>
    <row r="7" spans="1:7" ht="16.5" thickTop="1" thickBot="1" x14ac:dyDescent="0.3">
      <c r="A7" s="4"/>
      <c r="B7" s="84" t="s">
        <v>0</v>
      </c>
      <c r="C7" s="85"/>
      <c r="D7" s="31">
        <v>18</v>
      </c>
      <c r="E7" s="55">
        <f t="shared" ref="E7:E11" si="0">D7*12</f>
        <v>216</v>
      </c>
      <c r="F7" s="10"/>
      <c r="G7" s="4"/>
    </row>
    <row r="8" spans="1:7" ht="16.5" thickTop="1" thickBot="1" x14ac:dyDescent="0.3">
      <c r="A8" s="4"/>
      <c r="B8" s="84" t="s">
        <v>1</v>
      </c>
      <c r="C8" s="85"/>
      <c r="D8" s="31">
        <v>50</v>
      </c>
      <c r="E8" s="55">
        <f t="shared" si="0"/>
        <v>600</v>
      </c>
      <c r="F8" s="10"/>
      <c r="G8" s="4"/>
    </row>
    <row r="9" spans="1:7" ht="16.5" thickTop="1" thickBot="1" x14ac:dyDescent="0.3">
      <c r="A9" s="4"/>
      <c r="B9" s="84" t="s">
        <v>2</v>
      </c>
      <c r="C9" s="85"/>
      <c r="D9" s="31">
        <v>15</v>
      </c>
      <c r="E9" s="55">
        <f t="shared" si="0"/>
        <v>180</v>
      </c>
      <c r="F9" s="10"/>
      <c r="G9" s="4"/>
    </row>
    <row r="10" spans="1:7" ht="16.5" thickTop="1" thickBot="1" x14ac:dyDescent="0.3">
      <c r="A10" s="4"/>
      <c r="B10" s="84" t="s">
        <v>4</v>
      </c>
      <c r="C10" s="85"/>
      <c r="D10" s="31">
        <v>41</v>
      </c>
      <c r="E10" s="55">
        <f t="shared" si="0"/>
        <v>492</v>
      </c>
      <c r="F10" s="10"/>
      <c r="G10" s="4"/>
    </row>
    <row r="11" spans="1:7" ht="15.75" thickTop="1" x14ac:dyDescent="0.25">
      <c r="A11" s="4"/>
      <c r="B11" s="82" t="s">
        <v>8</v>
      </c>
      <c r="C11" s="86"/>
      <c r="D11" s="32">
        <v>0</v>
      </c>
      <c r="E11" s="55">
        <f t="shared" si="0"/>
        <v>0</v>
      </c>
      <c r="F11" s="10"/>
      <c r="G11" s="4"/>
    </row>
    <row r="12" spans="1:7" ht="15.75" thickBot="1" x14ac:dyDescent="0.3">
      <c r="A12" s="4"/>
      <c r="B12" s="87" t="s">
        <v>17</v>
      </c>
      <c r="C12" s="88"/>
      <c r="D12" s="28">
        <f>SUM(D6:D11)</f>
        <v>159</v>
      </c>
      <c r="E12" s="29">
        <f>SUM(E6:E11)</f>
        <v>1908</v>
      </c>
      <c r="F12" s="10"/>
      <c r="G12" s="4"/>
    </row>
    <row r="13" spans="1:7" ht="24" customHeight="1" thickTop="1" x14ac:dyDescent="0.25">
      <c r="A13" s="4"/>
      <c r="B13" s="75" t="s">
        <v>29</v>
      </c>
      <c r="C13" s="76"/>
      <c r="D13" s="76"/>
      <c r="E13" s="77"/>
      <c r="F13" s="10"/>
      <c r="G13" s="10"/>
    </row>
    <row r="14" spans="1:7" ht="15" customHeight="1" thickBot="1" x14ac:dyDescent="0.3">
      <c r="A14" s="4"/>
      <c r="B14" s="36" t="s">
        <v>14</v>
      </c>
      <c r="C14" s="37" t="s">
        <v>15</v>
      </c>
      <c r="D14" s="38" t="s">
        <v>16</v>
      </c>
      <c r="E14" s="39" t="s">
        <v>32</v>
      </c>
      <c r="F14" s="10"/>
      <c r="G14" s="10"/>
    </row>
    <row r="15" spans="1:7" ht="16.5" thickTop="1" thickBot="1" x14ac:dyDescent="0.3">
      <c r="A15" s="4"/>
      <c r="B15" s="25">
        <v>22</v>
      </c>
      <c r="C15" s="16">
        <v>85</v>
      </c>
      <c r="D15" s="16">
        <v>10</v>
      </c>
      <c r="E15" s="20">
        <v>1.25</v>
      </c>
      <c r="F15" s="10"/>
      <c r="G15" s="10"/>
    </row>
    <row r="16" spans="1:7" ht="31.5" thickTop="1" thickBot="1" x14ac:dyDescent="0.3">
      <c r="A16" s="4"/>
      <c r="B16" s="40" t="s">
        <v>18</v>
      </c>
      <c r="C16" s="41" t="s">
        <v>7</v>
      </c>
      <c r="D16" s="41" t="s">
        <v>9</v>
      </c>
      <c r="E16" s="42" t="s">
        <v>19</v>
      </c>
      <c r="F16" s="10"/>
      <c r="G16" s="4"/>
    </row>
    <row r="17" spans="1:8" ht="16.5" thickTop="1" thickBot="1" x14ac:dyDescent="0.3">
      <c r="A17" s="4"/>
      <c r="B17" s="26">
        <v>4.5</v>
      </c>
      <c r="C17" s="14">
        <v>350</v>
      </c>
      <c r="D17" s="15">
        <v>40000</v>
      </c>
      <c r="E17" s="21">
        <v>2.5000000000000001E-2</v>
      </c>
      <c r="F17" s="10"/>
      <c r="G17" s="4"/>
    </row>
    <row r="18" spans="1:8" ht="16.5" customHeight="1" thickTop="1" thickBot="1" x14ac:dyDescent="0.3">
      <c r="A18" s="4"/>
      <c r="B18" s="80" t="s">
        <v>31</v>
      </c>
      <c r="C18" s="81"/>
      <c r="D18" s="81"/>
      <c r="E18" s="22" t="s">
        <v>30</v>
      </c>
      <c r="F18" s="10"/>
      <c r="G18" s="4"/>
    </row>
    <row r="19" spans="1:8" ht="15" customHeight="1" thickTop="1" x14ac:dyDescent="0.25">
      <c r="A19" s="4"/>
      <c r="B19" s="47" t="s">
        <v>26</v>
      </c>
      <c r="C19" s="18" t="s">
        <v>10</v>
      </c>
      <c r="D19" s="18" t="s">
        <v>5</v>
      </c>
      <c r="E19" s="23" t="s">
        <v>12</v>
      </c>
      <c r="F19" s="10"/>
      <c r="G19" s="4"/>
    </row>
    <row r="20" spans="1:8" x14ac:dyDescent="0.25">
      <c r="A20" s="4"/>
      <c r="B20" s="48" t="s">
        <v>23</v>
      </c>
      <c r="C20" s="59">
        <f>IF($E$18="Vivienda a Comprar",($B$17/100)*($E$15)*$C$15,IF($E$18="Vivienda alquiler",($B$17/100)*$E$15*$D$15,IF($E$18="Diferencia",(($B$17/100)*$E$15)*(ABS($D$15-$C$15)),"")))</f>
        <v>0.5625</v>
      </c>
      <c r="D20" s="59">
        <f>C20*$B$15</f>
        <v>12.375</v>
      </c>
      <c r="E20" s="55">
        <f>D20*12</f>
        <v>148.5</v>
      </c>
      <c r="F20" s="10"/>
      <c r="G20" s="4"/>
    </row>
    <row r="21" spans="1:8" x14ac:dyDescent="0.25">
      <c r="A21" s="4"/>
      <c r="B21" s="48" t="s">
        <v>24</v>
      </c>
      <c r="C21" s="59">
        <f>IF($E$18="Vivienda a Comprar",(C17/D17)*C15,IF($E$18="Vivienda alquiler",(C17/D17)*D15,IF($E$18="Diferencia",(C17/D17)*(ABS(D15-C15)),"")))</f>
        <v>8.7500000000000008E-2</v>
      </c>
      <c r="D21" s="59">
        <f>C21*$B$15</f>
        <v>1.9250000000000003</v>
      </c>
      <c r="E21" s="55">
        <f>D21*12</f>
        <v>23.1</v>
      </c>
      <c r="F21" s="10"/>
      <c r="G21" s="4"/>
    </row>
    <row r="22" spans="1:8" x14ac:dyDescent="0.25">
      <c r="A22" s="4"/>
      <c r="B22" s="27" t="s">
        <v>25</v>
      </c>
      <c r="C22" s="59">
        <f>IF($E$18="Vivienda a Comprar",E17*C15,IF($E$18="Vivienda alquiler",E17*D15,IF($E$18="Diferencia",(ABS(C15-D15)*E17),"")))</f>
        <v>0.25</v>
      </c>
      <c r="D22" s="59">
        <f>C22*$B$15</f>
        <v>5.5</v>
      </c>
      <c r="E22" s="55">
        <f>D22*12</f>
        <v>66</v>
      </c>
      <c r="F22" s="10"/>
      <c r="G22" s="4"/>
    </row>
    <row r="23" spans="1:8" ht="15.75" thickBot="1" x14ac:dyDescent="0.3">
      <c r="A23" s="4"/>
      <c r="B23" s="49" t="s">
        <v>11</v>
      </c>
      <c r="C23" s="28">
        <f>(C20+C21+C22)</f>
        <v>0.9</v>
      </c>
      <c r="D23" s="28">
        <f>(D20+D21+D22)</f>
        <v>19.8</v>
      </c>
      <c r="E23" s="29">
        <f>(E20+E21+E22)</f>
        <v>237.6</v>
      </c>
      <c r="F23" s="10"/>
      <c r="G23" s="4"/>
      <c r="H23" s="13"/>
    </row>
    <row r="24" spans="1:8" ht="15" customHeight="1" thickTop="1" thickBot="1" x14ac:dyDescent="0.3">
      <c r="A24" s="4"/>
      <c r="B24" s="45"/>
      <c r="C24" s="46"/>
      <c r="D24" s="17" t="s">
        <v>5</v>
      </c>
      <c r="E24" s="24" t="s">
        <v>6</v>
      </c>
      <c r="F24" s="10"/>
      <c r="G24" s="4"/>
    </row>
    <row r="25" spans="1:8" ht="16.5" customHeight="1" x14ac:dyDescent="0.25">
      <c r="A25" s="4"/>
      <c r="B25" s="89" t="s">
        <v>27</v>
      </c>
      <c r="C25" s="43" t="s">
        <v>20</v>
      </c>
      <c r="D25" s="97">
        <f>D3</f>
        <v>300</v>
      </c>
      <c r="E25" s="57">
        <f>D3*12</f>
        <v>3600</v>
      </c>
      <c r="F25" s="10"/>
      <c r="G25" s="4"/>
    </row>
    <row r="26" spans="1:8" ht="16.5" customHeight="1" thickBot="1" x14ac:dyDescent="0.3">
      <c r="A26" s="4"/>
      <c r="B26" s="90"/>
      <c r="C26" s="44" t="s">
        <v>21</v>
      </c>
      <c r="D26" s="98">
        <f>(($B$17/100)*$E$15*$D$15+($C$17/D17)*$D$15+$E$17*$D$15)*$B$15</f>
        <v>19.8</v>
      </c>
      <c r="E26" s="58">
        <f>D26*12</f>
        <v>237.60000000000002</v>
      </c>
      <c r="F26" s="10"/>
      <c r="G26" s="4"/>
    </row>
    <row r="27" spans="1:8" ht="16.5" customHeight="1" thickBot="1" x14ac:dyDescent="0.3">
      <c r="A27" s="4"/>
      <c r="B27" s="67" t="s">
        <v>34</v>
      </c>
      <c r="C27" s="68"/>
      <c r="D27" s="60">
        <f>D3+D26</f>
        <v>319.8</v>
      </c>
      <c r="E27" s="61">
        <f>E3+E26</f>
        <v>3837.6</v>
      </c>
      <c r="F27" s="10"/>
      <c r="G27" s="4"/>
    </row>
    <row r="28" spans="1:8" ht="16.5" customHeight="1" x14ac:dyDescent="0.25">
      <c r="A28" s="4"/>
      <c r="B28" s="91" t="s">
        <v>28</v>
      </c>
      <c r="C28" s="43" t="s">
        <v>22</v>
      </c>
      <c r="D28" s="99">
        <f>D12</f>
        <v>159</v>
      </c>
      <c r="E28" s="57">
        <f>D28*12</f>
        <v>1908</v>
      </c>
      <c r="F28" s="10"/>
      <c r="G28" s="4"/>
    </row>
    <row r="29" spans="1:8" s="8" customFormat="1" ht="16.5" customHeight="1" thickBot="1" x14ac:dyDescent="0.3">
      <c r="A29" s="7"/>
      <c r="B29" s="92"/>
      <c r="C29" s="44" t="s">
        <v>21</v>
      </c>
      <c r="D29" s="100">
        <f>((($B$17/100)*($E$15)*$C$15+($C$17/$D$17)*$C$15+$E$17*$C$15)*B15)</f>
        <v>168.29999999999998</v>
      </c>
      <c r="E29" s="58">
        <f>D29*12</f>
        <v>2019.6</v>
      </c>
      <c r="F29" s="10"/>
      <c r="G29" s="7"/>
    </row>
    <row r="30" spans="1:8" s="8" customFormat="1" ht="16.5" customHeight="1" x14ac:dyDescent="0.25">
      <c r="A30" s="7"/>
      <c r="B30" s="95" t="s">
        <v>34</v>
      </c>
      <c r="C30" s="96"/>
      <c r="D30" s="62">
        <f>SUM(D28:D29)</f>
        <v>327.29999999999995</v>
      </c>
      <c r="E30" s="63">
        <f>D30*12</f>
        <v>3927.5999999999995</v>
      </c>
      <c r="F30" s="10"/>
      <c r="G30" s="7"/>
    </row>
    <row r="31" spans="1:8" ht="15" customHeight="1" thickBot="1" x14ac:dyDescent="0.3">
      <c r="A31" s="4"/>
      <c r="B31" s="78" t="str">
        <f>IF(D27&lt;D30,"La mejor opición es ALQUILER  por una diferencia de :",IF(D27&gt;D30,"Mejor opción COMPRAR vivienda  por una diferencia de:","Es indiferente comprar o alquilar"))</f>
        <v>La mejor opición es ALQUILER  por una diferencia de :</v>
      </c>
      <c r="C31" s="79"/>
      <c r="D31" s="64">
        <f>IF(D27&gt;D30,D27-D30,D30-D27)</f>
        <v>7.4999999999999432</v>
      </c>
      <c r="E31" s="65">
        <f>D31*12</f>
        <v>89.999999999999318</v>
      </c>
      <c r="F31" s="10"/>
      <c r="G31" s="4"/>
    </row>
    <row r="32" spans="1:8" ht="15.75" thickTop="1" x14ac:dyDescent="0.25">
      <c r="A32" s="4"/>
      <c r="B32" s="50"/>
      <c r="C32" s="50"/>
      <c r="D32" s="50"/>
      <c r="E32" s="50"/>
      <c r="F32" s="12"/>
      <c r="G32" s="11"/>
    </row>
    <row r="33" spans="1:7" x14ac:dyDescent="0.25">
      <c r="A33" s="4"/>
      <c r="B33" s="66" t="s">
        <v>36</v>
      </c>
      <c r="C33" s="50"/>
      <c r="D33" s="50"/>
      <c r="E33" s="51"/>
      <c r="F33" s="5"/>
      <c r="G33" s="6"/>
    </row>
    <row r="34" spans="1:7" ht="15.75" customHeight="1" x14ac:dyDescent="0.25">
      <c r="A34" s="4"/>
      <c r="B34" s="52"/>
      <c r="C34" s="52"/>
      <c r="D34" s="52"/>
      <c r="E34" s="52"/>
      <c r="F34" s="3"/>
      <c r="G34" s="2"/>
    </row>
    <row r="35" spans="1:7" x14ac:dyDescent="0.25">
      <c r="A35" s="4"/>
      <c r="B35" s="52"/>
      <c r="C35" s="52"/>
      <c r="D35" s="52"/>
      <c r="E35" s="52"/>
      <c r="F35" s="3"/>
      <c r="G35" s="2"/>
    </row>
    <row r="36" spans="1:7" x14ac:dyDescent="0.25">
      <c r="A36" s="4"/>
      <c r="B36" s="53"/>
      <c r="C36" s="52"/>
      <c r="D36" s="52"/>
      <c r="E36" s="52"/>
      <c r="F36" s="3"/>
      <c r="G36" s="3"/>
    </row>
  </sheetData>
  <sheetProtection sheet="1" formatCells="0" formatColumns="0" formatRows="0" insertColumns="0" insertRows="0"/>
  <mergeCells count="18">
    <mergeCell ref="B5:C5"/>
    <mergeCell ref="B30:C30"/>
    <mergeCell ref="B27:C27"/>
    <mergeCell ref="B4:E4"/>
    <mergeCell ref="B1:E1"/>
    <mergeCell ref="B13:E13"/>
    <mergeCell ref="B31:C31"/>
    <mergeCell ref="B18:D18"/>
    <mergeCell ref="B3:C3"/>
    <mergeCell ref="B6:C6"/>
    <mergeCell ref="B7:C7"/>
    <mergeCell ref="B8:C8"/>
    <mergeCell ref="B9:C9"/>
    <mergeCell ref="B10:C10"/>
    <mergeCell ref="B11:C11"/>
    <mergeCell ref="B12:C12"/>
    <mergeCell ref="B25:B26"/>
    <mergeCell ref="B28:B29"/>
  </mergeCells>
  <conditionalFormatting sqref="B31">
    <cfRule type="containsText" dxfId="1" priority="1" operator="containsText" text="Alquiler">
      <formula>NOT(ISERROR(SEARCH("Alquiler",B31)))</formula>
    </cfRule>
    <cfRule type="containsText" dxfId="0" priority="2" operator="containsText" text="Comprar">
      <formula>NOT(ISERROR(SEARCH("Comprar",B31)))</formula>
    </cfRule>
  </conditionalFormatting>
  <dataValidations disablePrompts="1" count="2">
    <dataValidation type="list" allowBlank="1" showInputMessage="1" showErrorMessage="1" sqref="E18">
      <formula1>"Vivienda a comprar,Vivienda alquiler,Diferencia"</formula1>
    </dataValidation>
    <dataValidation type="whole" operator="lessThan" allowBlank="1" showInputMessage="1" showErrorMessage="1" sqref="B15">
      <formula1>32</formula1>
    </dataValidation>
  </dataValidations>
  <hyperlinks>
    <hyperlink ref="B33" r:id="rId1"/>
  </hyperlinks>
  <pageMargins left="0.31496062992125984" right="0.31496062992125984" top="0.39370078740157483" bottom="0.15748031496062992" header="0.11811023622047245" footer="0.11811023622047245"/>
  <pageSetup paperSize="9" orientation="landscape" r:id="rId2"/>
  <ignoredErrors>
    <ignoredError sqref="E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1</vt:lpstr>
      <vt:lpstr>'Plantilla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de excel</dc:title>
  <dc:subject>Alquilar o comprar vivienda</dc:subject>
  <dc:creator/>
  <cp:keywords>Diferencia entre gastos vivienda</cp:keywords>
  <cp:lastModifiedBy/>
  <dcterms:created xsi:type="dcterms:W3CDTF">2017-10-08T11:41:02Z</dcterms:created>
  <dcterms:modified xsi:type="dcterms:W3CDTF">2017-10-08T11:53:29Z</dcterms:modified>
  <cp:category>Hojas de calculo</cp:category>
</cp:coreProperties>
</file>