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5" windowWidth="24780" windowHeight="12165"/>
  </bookViews>
  <sheets>
    <sheet name="plantilla" sheetId="4" r:id="rId1"/>
  </sheets>
  <definedNames>
    <definedName name="_xlnm.Print_Area" localSheetId="0">plantilla!$A$2:$Q$34</definedName>
  </definedNames>
  <calcPr calcId="145621"/>
</workbook>
</file>

<file path=xl/calcChain.xml><?xml version="1.0" encoding="utf-8"?>
<calcChain xmlns="http://schemas.openxmlformats.org/spreadsheetml/2006/main">
  <c r="I27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H6" i="4"/>
  <c r="Q7" i="4" l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6" i="4"/>
  <c r="P27" i="4"/>
  <c r="O27" i="4"/>
  <c r="M27" i="4"/>
  <c r="L27" i="4"/>
  <c r="J27" i="4"/>
  <c r="K27" i="4" s="1"/>
  <c r="G27" i="4"/>
  <c r="F27" i="4"/>
  <c r="D27" i="4"/>
  <c r="C27" i="4"/>
  <c r="N26" i="4"/>
  <c r="K26" i="4"/>
  <c r="N25" i="4"/>
  <c r="K25" i="4"/>
  <c r="N24" i="4"/>
  <c r="K24" i="4"/>
  <c r="N23" i="4"/>
  <c r="K23" i="4"/>
  <c r="N22" i="4"/>
  <c r="K22" i="4"/>
  <c r="N21" i="4"/>
  <c r="K21" i="4"/>
  <c r="N20" i="4"/>
  <c r="K20" i="4"/>
  <c r="N19" i="4"/>
  <c r="K19" i="4"/>
  <c r="N18" i="4"/>
  <c r="K18" i="4"/>
  <c r="N17" i="4"/>
  <c r="K17" i="4"/>
  <c r="N16" i="4"/>
  <c r="K16" i="4"/>
  <c r="N15" i="4"/>
  <c r="K15" i="4"/>
  <c r="N14" i="4"/>
  <c r="K14" i="4"/>
  <c r="N13" i="4"/>
  <c r="K13" i="4"/>
  <c r="N12" i="4"/>
  <c r="K12" i="4"/>
  <c r="N11" i="4"/>
  <c r="K11" i="4"/>
  <c r="N10" i="4"/>
  <c r="K10" i="4"/>
  <c r="N9" i="4"/>
  <c r="K9" i="4"/>
  <c r="N8" i="4"/>
  <c r="K8" i="4"/>
  <c r="N7" i="4"/>
  <c r="K7" i="4"/>
  <c r="N6" i="4"/>
  <c r="K6" i="4"/>
  <c r="Q27" i="4" l="1"/>
  <c r="N27" i="4"/>
  <c r="E27" i="4"/>
  <c r="H27" i="4"/>
  <c r="H30" i="4"/>
  <c r="H29" i="4"/>
  <c r="Q29" i="4"/>
  <c r="H33" i="4" l="1"/>
  <c r="H34" i="4"/>
  <c r="H31" i="4"/>
  <c r="Q30" i="4"/>
  <c r="Q34" i="4" s="1"/>
  <c r="Q31" i="4" l="1"/>
  <c r="Q33" i="4"/>
</calcChain>
</file>

<file path=xl/sharedStrings.xml><?xml version="1.0" encoding="utf-8"?>
<sst xmlns="http://schemas.openxmlformats.org/spreadsheetml/2006/main" count="50" uniqueCount="42">
  <si>
    <t>Depatamento-1</t>
  </si>
  <si>
    <t>Depatamento-2</t>
  </si>
  <si>
    <t>Depatamento-3</t>
  </si>
  <si>
    <t>Depatamento-4</t>
  </si>
  <si>
    <t>Depatamento-5</t>
  </si>
  <si>
    <t>Depatamento-6</t>
  </si>
  <si>
    <t>Depatamento-7</t>
  </si>
  <si>
    <t>Depatamento-8</t>
  </si>
  <si>
    <t>Depatamento-9</t>
  </si>
  <si>
    <t>Depatamento-10</t>
  </si>
  <si>
    <t>Depatamento-11</t>
  </si>
  <si>
    <t>Depatamento-12</t>
  </si>
  <si>
    <t>Depatamento-13</t>
  </si>
  <si>
    <t>Depatamento-14</t>
  </si>
  <si>
    <t>Depatamento-15</t>
  </si>
  <si>
    <t>Depatamento-16</t>
  </si>
  <si>
    <t>Depatamento-17</t>
  </si>
  <si>
    <t>Depatamento-18</t>
  </si>
  <si>
    <t>Depatamento-19</t>
  </si>
  <si>
    <t>Depatamento-20</t>
  </si>
  <si>
    <t>Depatamento-21</t>
  </si>
  <si>
    <t>Totales</t>
  </si>
  <si>
    <t>Categoría B</t>
  </si>
  <si>
    <t>Categoría C</t>
  </si>
  <si>
    <t>Categoría D</t>
  </si>
  <si>
    <t>Categoría E</t>
  </si>
  <si>
    <t>RELACIÓN</t>
  </si>
  <si>
    <t>Trabajadores</t>
  </si>
  <si>
    <t>Trabajadores categoría A</t>
  </si>
  <si>
    <t xml:space="preserve">Cantidad </t>
  </si>
  <si>
    <t>Total trabajadores en la empresa</t>
  </si>
  <si>
    <t>EJEMPLO PARA EL OBTENER EL PORCENTAJE DE TRABAJADORES eventuales QUE TIENE UNA EMPRESA POR CATEGORÍA Y DEPARTAMENTO (Estos datos se puede cambiar por otros)</t>
  </si>
  <si>
    <t>eventuales</t>
  </si>
  <si>
    <t>Porcentaje de trabajadores eventuales fórmula 1 (formato celdas porcentaje) =Q30/G29</t>
  </si>
  <si>
    <t xml:space="preserve"> (Fórmula-3 - formato numérico con 2 decimales eventuales )  =(Q30/Q29)*100 </t>
  </si>
  <si>
    <t>(Fórmula 2 - formato celdas porcentaje)   =(Q30*100%/G29)</t>
  </si>
  <si>
    <t>total trabajadores eventuales en la empresa</t>
  </si>
  <si>
    <t>Total trabajadores fijos en la empresa</t>
  </si>
  <si>
    <t>Porcentaje trabajadores eventuales (fórmula 1 formato celdas porcentaje) =H30/H29</t>
  </si>
  <si>
    <t>(Fórmula 2 - formato celdas porcentaje)   =(H30*100%/H29)</t>
  </si>
  <si>
    <t xml:space="preserve"> (Fórmula-3 - formato numérico con 2 decimales eventuales )   =(H30/H29)*100</t>
  </si>
  <si>
    <t>Enlace plantilla de 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</si>
</sst>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Arial"/>
      <family val="2"/>
    </font>
    <font>
      <sz val="7.5"/>
      <color rgb="FF000000"/>
      <name val="Calibri"/>
      <family val="2"/>
    </font>
    <font>
      <b/>
      <sz val="7.5"/>
      <color rgb="FF333333"/>
      <name val="Arial"/>
      <family val="2"/>
    </font>
    <font>
      <b/>
      <sz val="7.5"/>
      <color theme="1"/>
      <name val="Arial"/>
      <family val="2"/>
    </font>
    <font>
      <b/>
      <sz val="10"/>
      <color theme="1"/>
      <name val="Arial"/>
      <family val="2"/>
    </font>
    <font>
      <b/>
      <sz val="7.5"/>
      <color rgb="FF000000"/>
      <name val="Calibri"/>
      <family val="2"/>
    </font>
    <font>
      <b/>
      <sz val="9"/>
      <name val="Calibri"/>
      <family val="2"/>
      <scheme val="minor"/>
    </font>
    <font>
      <b/>
      <sz val="7.5"/>
      <name val="Calibri"/>
      <family val="2"/>
    </font>
    <font>
      <b/>
      <sz val="7.5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6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3" fontId="15" fillId="7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2" fontId="20" fillId="8" borderId="2" xfId="0" applyNumberFormat="1" applyFont="1" applyFill="1" applyBorder="1" applyAlignment="1">
      <alignment horizontal="center" vertical="center" wrapText="1"/>
    </xf>
    <xf numFmtId="10" fontId="20" fillId="8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/>
    </xf>
    <xf numFmtId="3" fontId="11" fillId="7" borderId="2" xfId="0" applyNumberFormat="1" applyFont="1" applyFill="1" applyBorder="1" applyAlignment="1">
      <alignment horizontal="center" vertical="center"/>
    </xf>
    <xf numFmtId="0" fontId="23" fillId="0" borderId="0" xfId="1" applyFont="1" applyAlignment="1" applyProtection="1"/>
    <xf numFmtId="0" fontId="0" fillId="0" borderId="0" xfId="0" applyAlignment="1"/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5" fillId="0" borderId="2" xfId="0" applyNumberFormat="1" applyFont="1" applyBorder="1" applyAlignment="1" applyProtection="1">
      <alignment horizontal="center" wrapText="1"/>
    </xf>
    <xf numFmtId="10" fontId="5" fillId="0" borderId="2" xfId="0" applyNumberFormat="1" applyFont="1" applyFill="1" applyBorder="1" applyAlignment="1" applyProtection="1">
      <alignment horizontal="center" wrapText="1"/>
    </xf>
    <xf numFmtId="10" fontId="10" fillId="5" borderId="5" xfId="0" applyNumberFormat="1" applyFont="1" applyFill="1" applyBorder="1" applyAlignment="1" applyProtection="1">
      <alignment horizontal="center" wrapText="1"/>
    </xf>
    <xf numFmtId="10" fontId="10" fillId="5" borderId="2" xfId="0" applyNumberFormat="1" applyFont="1" applyFill="1" applyBorder="1" applyAlignment="1" applyProtection="1">
      <alignment horizontal="center" wrapText="1"/>
    </xf>
    <xf numFmtId="0" fontId="5" fillId="6" borderId="5" xfId="0" applyFont="1" applyFill="1" applyBorder="1" applyAlignment="1" applyProtection="1">
      <alignment horizontal="center" wrapText="1"/>
    </xf>
    <xf numFmtId="0" fontId="10" fillId="5" borderId="5" xfId="0" applyFont="1" applyFill="1" applyBorder="1" applyAlignment="1" applyProtection="1">
      <alignment horizontal="center" wrapText="1"/>
    </xf>
    <xf numFmtId="3" fontId="5" fillId="6" borderId="5" xfId="0" applyNumberFormat="1" applyFont="1" applyFill="1" applyBorder="1" applyAlignment="1" applyProtection="1">
      <alignment horizontal="center" wrapText="1"/>
    </xf>
    <xf numFmtId="10" fontId="5" fillId="5" borderId="2" xfId="0" applyNumberFormat="1" applyFont="1" applyFill="1" applyBorder="1" applyAlignment="1" applyProtection="1">
      <alignment horizontal="center" vertical="center" wrapText="1"/>
    </xf>
    <xf numFmtId="10" fontId="5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protection locked="0"/>
    </xf>
    <xf numFmtId="0" fontId="19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protection locked="0"/>
    </xf>
    <xf numFmtId="0" fontId="12" fillId="0" borderId="0" xfId="0" applyFont="1" applyProtection="1"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 textRotation="135" wrapText="1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protection locked="0"/>
    </xf>
    <xf numFmtId="0" fontId="0" fillId="0" borderId="9" xfId="0" applyBorder="1" applyAlignment="1" applyProtection="1">
      <alignment horizontal="center" textRotation="135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textRotation="135" wrapText="1"/>
      <protection locked="0"/>
    </xf>
    <xf numFmtId="0" fontId="8" fillId="6" borderId="7" xfId="0" applyFont="1" applyFill="1" applyBorder="1" applyAlignment="1" applyProtection="1">
      <alignment horizontal="center" wrapText="1"/>
      <protection locked="0"/>
    </xf>
    <xf numFmtId="0" fontId="9" fillId="5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gratis.com/plantilla-calculo-porcentaj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activeCell="B3" sqref="B3:Q5"/>
    </sheetView>
  </sheetViews>
  <sheetFormatPr baseColWidth="10" defaultRowHeight="15" x14ac:dyDescent="0.25"/>
  <cols>
    <col min="1" max="1" width="3.42578125" customWidth="1"/>
    <col min="2" max="2" width="16.7109375" customWidth="1"/>
    <col min="3" max="3" width="7.140625" bestFit="1" customWidth="1"/>
    <col min="4" max="4" width="13" customWidth="1"/>
    <col min="5" max="5" width="9.5703125" customWidth="1"/>
    <col min="6" max="6" width="10.140625" bestFit="1" customWidth="1"/>
    <col min="7" max="7" width="8.7109375" customWidth="1"/>
    <col min="8" max="8" width="10.5703125" customWidth="1"/>
    <col min="9" max="9" width="16.28515625" customWidth="1"/>
    <col min="11" max="11" width="9.5703125" customWidth="1"/>
    <col min="12" max="12" width="19.42578125" customWidth="1"/>
    <col min="15" max="15" width="10.140625" bestFit="1" customWidth="1"/>
    <col min="16" max="16" width="9.85546875" customWidth="1"/>
  </cols>
  <sheetData>
    <row r="1" spans="1:17" x14ac:dyDescent="0.25">
      <c r="A1" s="1"/>
      <c r="B1" s="16" t="s">
        <v>41</v>
      </c>
      <c r="C1" s="1"/>
      <c r="D1" s="1"/>
      <c r="E1" s="1"/>
      <c r="F1" s="1"/>
      <c r="G1" s="1"/>
      <c r="H1" s="1"/>
      <c r="I1" s="1"/>
      <c r="J1" s="1"/>
      <c r="L1" s="1"/>
      <c r="O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O2" s="1"/>
    </row>
    <row r="3" spans="1:17" x14ac:dyDescent="0.25">
      <c r="A3" s="2"/>
      <c r="B3" s="47" t="s">
        <v>26</v>
      </c>
      <c r="C3" s="48" t="s">
        <v>31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21.75" customHeight="1" x14ac:dyDescent="0.25">
      <c r="A4" s="3"/>
      <c r="B4" s="50"/>
      <c r="C4" s="51" t="s">
        <v>28</v>
      </c>
      <c r="D4" s="52"/>
      <c r="E4" s="53"/>
      <c r="F4" s="51" t="s">
        <v>22</v>
      </c>
      <c r="G4" s="52"/>
      <c r="H4" s="53"/>
      <c r="I4" s="51" t="s">
        <v>23</v>
      </c>
      <c r="J4" s="52"/>
      <c r="K4" s="53"/>
      <c r="L4" s="51" t="s">
        <v>24</v>
      </c>
      <c r="M4" s="52"/>
      <c r="N4" s="53"/>
      <c r="O4" s="51" t="s">
        <v>25</v>
      </c>
      <c r="P4" s="52"/>
      <c r="Q4" s="53"/>
    </row>
    <row r="5" spans="1:17" x14ac:dyDescent="0.25">
      <c r="A5" s="3"/>
      <c r="B5" s="54"/>
      <c r="C5" s="55" t="s">
        <v>29</v>
      </c>
      <c r="D5" s="56" t="s">
        <v>32</v>
      </c>
      <c r="E5" s="57"/>
      <c r="F5" s="55" t="s">
        <v>27</v>
      </c>
      <c r="G5" s="56" t="s">
        <v>32</v>
      </c>
      <c r="H5" s="57"/>
      <c r="I5" s="55" t="s">
        <v>27</v>
      </c>
      <c r="J5" s="56" t="s">
        <v>32</v>
      </c>
      <c r="K5" s="57"/>
      <c r="L5" s="55" t="s">
        <v>27</v>
      </c>
      <c r="M5" s="56" t="s">
        <v>32</v>
      </c>
      <c r="N5" s="57"/>
      <c r="O5" s="55" t="s">
        <v>27</v>
      </c>
      <c r="P5" s="56" t="s">
        <v>32</v>
      </c>
      <c r="Q5" s="57"/>
    </row>
    <row r="6" spans="1:17" ht="15.75" thickBot="1" x14ac:dyDescent="0.3">
      <c r="A6" s="3"/>
      <c r="B6" s="7" t="s">
        <v>0</v>
      </c>
      <c r="C6" s="18">
        <v>13</v>
      </c>
      <c r="D6" s="19">
        <v>5</v>
      </c>
      <c r="E6" s="22">
        <f>D6/C6</f>
        <v>0.38461538461538464</v>
      </c>
      <c r="F6" s="18">
        <v>5</v>
      </c>
      <c r="G6" s="18">
        <v>2</v>
      </c>
      <c r="H6" s="21">
        <f>G6/F6</f>
        <v>0.4</v>
      </c>
      <c r="I6" s="18">
        <v>45</v>
      </c>
      <c r="J6" s="20">
        <v>18</v>
      </c>
      <c r="K6" s="21">
        <f>J6/I6</f>
        <v>0.4</v>
      </c>
      <c r="L6" s="18">
        <v>18</v>
      </c>
      <c r="M6" s="18">
        <v>0</v>
      </c>
      <c r="N6" s="21">
        <f t="shared" ref="N6:N27" si="0">M6/L6</f>
        <v>0</v>
      </c>
      <c r="O6" s="20">
        <v>18</v>
      </c>
      <c r="P6" s="20">
        <v>5</v>
      </c>
      <c r="Q6" s="29">
        <f>P6/O6</f>
        <v>0.27777777777777779</v>
      </c>
    </row>
    <row r="7" spans="1:17" ht="15.75" thickBot="1" x14ac:dyDescent="0.3">
      <c r="A7" s="3"/>
      <c r="B7" s="5" t="s">
        <v>1</v>
      </c>
      <c r="C7" s="18">
        <v>61</v>
      </c>
      <c r="D7" s="19">
        <v>16</v>
      </c>
      <c r="E7" s="22">
        <f t="shared" ref="E7:E26" si="1">D7/C7</f>
        <v>0.26229508196721313</v>
      </c>
      <c r="F7" s="18">
        <v>7</v>
      </c>
      <c r="G7" s="18">
        <v>1</v>
      </c>
      <c r="H7" s="21">
        <f t="shared" ref="H7:H27" si="2">G7/F7</f>
        <v>0.14285714285714285</v>
      </c>
      <c r="I7" s="18">
        <v>90</v>
      </c>
      <c r="J7" s="20">
        <v>1</v>
      </c>
      <c r="K7" s="21">
        <f t="shared" ref="K7:K26" si="3">J7/I7</f>
        <v>1.1111111111111112E-2</v>
      </c>
      <c r="L7" s="18">
        <v>27</v>
      </c>
      <c r="M7" s="18">
        <v>2</v>
      </c>
      <c r="N7" s="21">
        <f t="shared" si="0"/>
        <v>7.407407407407407E-2</v>
      </c>
      <c r="O7" s="20">
        <v>12</v>
      </c>
      <c r="P7" s="20">
        <v>1</v>
      </c>
      <c r="Q7" s="29">
        <f t="shared" ref="Q7:Q27" si="4">P7/O7</f>
        <v>8.3333333333333329E-2</v>
      </c>
    </row>
    <row r="8" spans="1:17" ht="15.75" thickBot="1" x14ac:dyDescent="0.3">
      <c r="A8" s="3"/>
      <c r="B8" s="5" t="s">
        <v>2</v>
      </c>
      <c r="C8" s="18">
        <v>10</v>
      </c>
      <c r="D8" s="19">
        <v>3</v>
      </c>
      <c r="E8" s="22">
        <f t="shared" si="1"/>
        <v>0.3</v>
      </c>
      <c r="F8" s="18">
        <v>10</v>
      </c>
      <c r="G8" s="18">
        <v>3</v>
      </c>
      <c r="H8" s="21">
        <f t="shared" si="2"/>
        <v>0.3</v>
      </c>
      <c r="I8" s="18">
        <v>55</v>
      </c>
      <c r="J8" s="20">
        <v>9</v>
      </c>
      <c r="K8" s="21">
        <f t="shared" si="3"/>
        <v>0.16363636363636364</v>
      </c>
      <c r="L8" s="18">
        <v>17</v>
      </c>
      <c r="M8" s="18">
        <v>2</v>
      </c>
      <c r="N8" s="21">
        <f t="shared" si="0"/>
        <v>0.11764705882352941</v>
      </c>
      <c r="O8" s="20">
        <v>9</v>
      </c>
      <c r="P8" s="20">
        <v>0</v>
      </c>
      <c r="Q8" s="29">
        <f t="shared" si="4"/>
        <v>0</v>
      </c>
    </row>
    <row r="9" spans="1:17" ht="15.75" thickBot="1" x14ac:dyDescent="0.3">
      <c r="A9" s="3"/>
      <c r="B9" s="5" t="s">
        <v>3</v>
      </c>
      <c r="C9" s="18">
        <v>14</v>
      </c>
      <c r="D9" s="19">
        <v>4</v>
      </c>
      <c r="E9" s="22">
        <f t="shared" si="1"/>
        <v>0.2857142857142857</v>
      </c>
      <c r="F9" s="18">
        <v>5</v>
      </c>
      <c r="G9" s="18">
        <v>1</v>
      </c>
      <c r="H9" s="21">
        <f t="shared" si="2"/>
        <v>0.2</v>
      </c>
      <c r="I9" s="18">
        <v>36</v>
      </c>
      <c r="J9" s="20">
        <v>6</v>
      </c>
      <c r="K9" s="21">
        <f t="shared" si="3"/>
        <v>0.16666666666666666</v>
      </c>
      <c r="L9" s="18">
        <v>7</v>
      </c>
      <c r="M9" s="18">
        <v>0</v>
      </c>
      <c r="N9" s="21">
        <f t="shared" si="0"/>
        <v>0</v>
      </c>
      <c r="O9" s="20">
        <v>6</v>
      </c>
      <c r="P9" s="20">
        <v>0</v>
      </c>
      <c r="Q9" s="29">
        <f t="shared" si="4"/>
        <v>0</v>
      </c>
    </row>
    <row r="10" spans="1:17" ht="15.75" thickBot="1" x14ac:dyDescent="0.3">
      <c r="A10" s="3"/>
      <c r="B10" s="5" t="s">
        <v>4</v>
      </c>
      <c r="C10" s="18">
        <v>39</v>
      </c>
      <c r="D10" s="19">
        <v>28</v>
      </c>
      <c r="E10" s="22">
        <f t="shared" si="1"/>
        <v>0.71794871794871795</v>
      </c>
      <c r="F10" s="18">
        <v>27</v>
      </c>
      <c r="G10" s="18">
        <v>12</v>
      </c>
      <c r="H10" s="21">
        <f t="shared" si="2"/>
        <v>0.44444444444444442</v>
      </c>
      <c r="I10" s="18">
        <v>102</v>
      </c>
      <c r="J10" s="20">
        <v>5</v>
      </c>
      <c r="K10" s="21">
        <f t="shared" si="3"/>
        <v>4.9019607843137254E-2</v>
      </c>
      <c r="L10" s="18">
        <v>50</v>
      </c>
      <c r="M10" s="18">
        <v>5</v>
      </c>
      <c r="N10" s="21">
        <f t="shared" si="0"/>
        <v>0.1</v>
      </c>
      <c r="O10" s="20">
        <v>5</v>
      </c>
      <c r="P10" s="20">
        <v>1</v>
      </c>
      <c r="Q10" s="29">
        <f t="shared" si="4"/>
        <v>0.2</v>
      </c>
    </row>
    <row r="11" spans="1:17" ht="15.75" thickBot="1" x14ac:dyDescent="0.3">
      <c r="A11" s="3"/>
      <c r="B11" s="5" t="s">
        <v>5</v>
      </c>
      <c r="C11" s="18">
        <v>39</v>
      </c>
      <c r="D11" s="19">
        <v>29</v>
      </c>
      <c r="E11" s="22">
        <f t="shared" si="1"/>
        <v>0.74358974358974361</v>
      </c>
      <c r="F11" s="18">
        <v>27</v>
      </c>
      <c r="G11" s="18">
        <v>13</v>
      </c>
      <c r="H11" s="21">
        <f t="shared" si="2"/>
        <v>0.48148148148148145</v>
      </c>
      <c r="I11" s="18">
        <v>12</v>
      </c>
      <c r="J11" s="20">
        <v>5</v>
      </c>
      <c r="K11" s="21">
        <f t="shared" si="3"/>
        <v>0.41666666666666669</v>
      </c>
      <c r="L11" s="18">
        <v>50</v>
      </c>
      <c r="M11" s="18">
        <v>6</v>
      </c>
      <c r="N11" s="21">
        <f t="shared" si="0"/>
        <v>0.12</v>
      </c>
      <c r="O11" s="20">
        <v>5</v>
      </c>
      <c r="P11" s="20">
        <v>2</v>
      </c>
      <c r="Q11" s="29">
        <f t="shared" si="4"/>
        <v>0.4</v>
      </c>
    </row>
    <row r="12" spans="1:17" ht="15.75" thickBot="1" x14ac:dyDescent="0.3">
      <c r="A12" s="3"/>
      <c r="B12" s="5" t="s">
        <v>6</v>
      </c>
      <c r="C12" s="18">
        <v>39</v>
      </c>
      <c r="D12" s="19">
        <v>30</v>
      </c>
      <c r="E12" s="22">
        <f t="shared" si="1"/>
        <v>0.76923076923076927</v>
      </c>
      <c r="F12" s="18">
        <v>22</v>
      </c>
      <c r="G12" s="18">
        <v>14</v>
      </c>
      <c r="H12" s="21">
        <f t="shared" si="2"/>
        <v>0.63636363636363635</v>
      </c>
      <c r="I12" s="18">
        <v>13</v>
      </c>
      <c r="J12" s="20">
        <v>5</v>
      </c>
      <c r="K12" s="21">
        <f t="shared" si="3"/>
        <v>0.38461538461538464</v>
      </c>
      <c r="L12" s="18">
        <v>50</v>
      </c>
      <c r="M12" s="18">
        <v>7</v>
      </c>
      <c r="N12" s="21">
        <f t="shared" si="0"/>
        <v>0.14000000000000001</v>
      </c>
      <c r="O12" s="20">
        <v>5</v>
      </c>
      <c r="P12" s="20">
        <v>1</v>
      </c>
      <c r="Q12" s="29">
        <f t="shared" si="4"/>
        <v>0.2</v>
      </c>
    </row>
    <row r="13" spans="1:17" ht="15.75" thickBot="1" x14ac:dyDescent="0.3">
      <c r="A13" s="3"/>
      <c r="B13" s="5" t="s">
        <v>7</v>
      </c>
      <c r="C13" s="18">
        <v>39</v>
      </c>
      <c r="D13" s="19">
        <v>31</v>
      </c>
      <c r="E13" s="22">
        <f t="shared" si="1"/>
        <v>0.79487179487179482</v>
      </c>
      <c r="F13" s="18">
        <v>21</v>
      </c>
      <c r="G13" s="18">
        <v>15</v>
      </c>
      <c r="H13" s="21">
        <f t="shared" si="2"/>
        <v>0.7142857142857143</v>
      </c>
      <c r="I13" s="18">
        <v>14</v>
      </c>
      <c r="J13" s="20">
        <v>5</v>
      </c>
      <c r="K13" s="21">
        <f t="shared" si="3"/>
        <v>0.35714285714285715</v>
      </c>
      <c r="L13" s="18">
        <v>51</v>
      </c>
      <c r="M13" s="18">
        <v>8</v>
      </c>
      <c r="N13" s="21">
        <f t="shared" si="0"/>
        <v>0.15686274509803921</v>
      </c>
      <c r="O13" s="20">
        <v>5</v>
      </c>
      <c r="P13" s="20">
        <v>2</v>
      </c>
      <c r="Q13" s="29">
        <f t="shared" si="4"/>
        <v>0.4</v>
      </c>
    </row>
    <row r="14" spans="1:17" ht="15.75" thickBot="1" x14ac:dyDescent="0.3">
      <c r="A14" s="3"/>
      <c r="B14" s="5" t="s">
        <v>8</v>
      </c>
      <c r="C14" s="18">
        <v>39</v>
      </c>
      <c r="D14" s="19">
        <v>32</v>
      </c>
      <c r="E14" s="22">
        <f t="shared" si="1"/>
        <v>0.82051282051282048</v>
      </c>
      <c r="F14" s="18">
        <v>27</v>
      </c>
      <c r="G14" s="18">
        <v>16</v>
      </c>
      <c r="H14" s="21">
        <f t="shared" si="2"/>
        <v>0.59259259259259256</v>
      </c>
      <c r="I14" s="18">
        <v>15</v>
      </c>
      <c r="J14" s="20">
        <v>5</v>
      </c>
      <c r="K14" s="21">
        <f t="shared" si="3"/>
        <v>0.33333333333333331</v>
      </c>
      <c r="L14" s="18">
        <v>53</v>
      </c>
      <c r="M14" s="18">
        <v>9</v>
      </c>
      <c r="N14" s="21">
        <f t="shared" si="0"/>
        <v>0.16981132075471697</v>
      </c>
      <c r="O14" s="20">
        <v>5</v>
      </c>
      <c r="P14" s="20">
        <v>1</v>
      </c>
      <c r="Q14" s="29">
        <f t="shared" si="4"/>
        <v>0.2</v>
      </c>
    </row>
    <row r="15" spans="1:17" ht="15.75" thickBot="1" x14ac:dyDescent="0.3">
      <c r="A15" s="3"/>
      <c r="B15" s="5" t="s">
        <v>9</v>
      </c>
      <c r="C15" s="18">
        <v>39</v>
      </c>
      <c r="D15" s="19">
        <v>33</v>
      </c>
      <c r="E15" s="22">
        <f t="shared" si="1"/>
        <v>0.84615384615384615</v>
      </c>
      <c r="F15" s="18">
        <v>29</v>
      </c>
      <c r="G15" s="18">
        <v>17</v>
      </c>
      <c r="H15" s="21">
        <f t="shared" si="2"/>
        <v>0.58620689655172409</v>
      </c>
      <c r="I15" s="18">
        <v>16</v>
      </c>
      <c r="J15" s="20">
        <v>5</v>
      </c>
      <c r="K15" s="21">
        <f t="shared" si="3"/>
        <v>0.3125</v>
      </c>
      <c r="L15" s="18">
        <v>58</v>
      </c>
      <c r="M15" s="18">
        <v>10</v>
      </c>
      <c r="N15" s="21">
        <f t="shared" si="0"/>
        <v>0.17241379310344829</v>
      </c>
      <c r="O15" s="20">
        <v>5</v>
      </c>
      <c r="P15" s="20">
        <v>2</v>
      </c>
      <c r="Q15" s="29">
        <f t="shared" si="4"/>
        <v>0.4</v>
      </c>
    </row>
    <row r="16" spans="1:17" ht="15.75" thickBot="1" x14ac:dyDescent="0.3">
      <c r="A16" s="3"/>
      <c r="B16" s="5" t="s">
        <v>10</v>
      </c>
      <c r="C16" s="18">
        <v>39</v>
      </c>
      <c r="D16" s="19">
        <v>34</v>
      </c>
      <c r="E16" s="22">
        <f t="shared" si="1"/>
        <v>0.87179487179487181</v>
      </c>
      <c r="F16" s="18">
        <v>30</v>
      </c>
      <c r="G16" s="18">
        <v>18</v>
      </c>
      <c r="H16" s="21">
        <f t="shared" si="2"/>
        <v>0.6</v>
      </c>
      <c r="I16" s="18">
        <v>17</v>
      </c>
      <c r="J16" s="20">
        <v>5</v>
      </c>
      <c r="K16" s="21">
        <f t="shared" si="3"/>
        <v>0.29411764705882354</v>
      </c>
      <c r="L16" s="18">
        <v>50</v>
      </c>
      <c r="M16" s="18">
        <v>11</v>
      </c>
      <c r="N16" s="21">
        <f t="shared" si="0"/>
        <v>0.22</v>
      </c>
      <c r="O16" s="20">
        <v>5</v>
      </c>
      <c r="P16" s="20">
        <v>1</v>
      </c>
      <c r="Q16" s="29">
        <f t="shared" si="4"/>
        <v>0.2</v>
      </c>
    </row>
    <row r="17" spans="1:18" ht="15.75" thickBot="1" x14ac:dyDescent="0.3">
      <c r="A17" s="3"/>
      <c r="B17" s="5" t="s">
        <v>11</v>
      </c>
      <c r="C17" s="18">
        <v>39</v>
      </c>
      <c r="D17" s="19">
        <v>35</v>
      </c>
      <c r="E17" s="22">
        <f t="shared" si="1"/>
        <v>0.89743589743589747</v>
      </c>
      <c r="F17" s="18">
        <v>31</v>
      </c>
      <c r="G17" s="18">
        <v>19</v>
      </c>
      <c r="H17" s="21">
        <f t="shared" si="2"/>
        <v>0.61290322580645162</v>
      </c>
      <c r="I17" s="18">
        <v>18</v>
      </c>
      <c r="J17" s="20">
        <v>5</v>
      </c>
      <c r="K17" s="21">
        <f t="shared" si="3"/>
        <v>0.27777777777777779</v>
      </c>
      <c r="L17" s="18">
        <v>80</v>
      </c>
      <c r="M17" s="18">
        <v>12</v>
      </c>
      <c r="N17" s="21">
        <f t="shared" si="0"/>
        <v>0.15</v>
      </c>
      <c r="O17" s="20">
        <v>5</v>
      </c>
      <c r="P17" s="20">
        <v>2</v>
      </c>
      <c r="Q17" s="29">
        <f t="shared" si="4"/>
        <v>0.4</v>
      </c>
    </row>
    <row r="18" spans="1:18" ht="15.75" thickBot="1" x14ac:dyDescent="0.3">
      <c r="A18" s="3"/>
      <c r="B18" s="5" t="s">
        <v>12</v>
      </c>
      <c r="C18" s="18">
        <v>39</v>
      </c>
      <c r="D18" s="19">
        <v>25</v>
      </c>
      <c r="E18" s="22">
        <f t="shared" si="1"/>
        <v>0.64102564102564108</v>
      </c>
      <c r="F18" s="18">
        <v>32</v>
      </c>
      <c r="G18" s="18">
        <v>20</v>
      </c>
      <c r="H18" s="21">
        <f t="shared" si="2"/>
        <v>0.625</v>
      </c>
      <c r="I18" s="18">
        <v>19</v>
      </c>
      <c r="J18" s="20">
        <v>5</v>
      </c>
      <c r="K18" s="21">
        <f t="shared" si="3"/>
        <v>0.26315789473684209</v>
      </c>
      <c r="L18" s="18">
        <v>91</v>
      </c>
      <c r="M18" s="18">
        <v>13</v>
      </c>
      <c r="N18" s="21">
        <f t="shared" si="0"/>
        <v>0.14285714285714285</v>
      </c>
      <c r="O18" s="20">
        <v>5</v>
      </c>
      <c r="P18" s="20">
        <v>1</v>
      </c>
      <c r="Q18" s="29">
        <f t="shared" si="4"/>
        <v>0.2</v>
      </c>
    </row>
    <row r="19" spans="1:18" ht="15.75" thickBot="1" x14ac:dyDescent="0.3">
      <c r="A19" s="3"/>
      <c r="B19" s="5" t="s">
        <v>13</v>
      </c>
      <c r="C19" s="18">
        <v>39</v>
      </c>
      <c r="D19" s="19">
        <v>22</v>
      </c>
      <c r="E19" s="22">
        <f t="shared" si="1"/>
        <v>0.5641025641025641</v>
      </c>
      <c r="F19" s="18">
        <v>33</v>
      </c>
      <c r="G19" s="18">
        <v>21</v>
      </c>
      <c r="H19" s="21">
        <f t="shared" si="2"/>
        <v>0.63636363636363635</v>
      </c>
      <c r="I19" s="18">
        <v>20</v>
      </c>
      <c r="J19" s="20">
        <v>5</v>
      </c>
      <c r="K19" s="21">
        <f t="shared" si="3"/>
        <v>0.25</v>
      </c>
      <c r="L19" s="18">
        <v>92</v>
      </c>
      <c r="M19" s="18">
        <v>14</v>
      </c>
      <c r="N19" s="21">
        <f t="shared" si="0"/>
        <v>0.15217391304347827</v>
      </c>
      <c r="O19" s="20">
        <v>5</v>
      </c>
      <c r="P19" s="20">
        <v>2</v>
      </c>
      <c r="Q19" s="29">
        <f t="shared" si="4"/>
        <v>0.4</v>
      </c>
    </row>
    <row r="20" spans="1:18" ht="15.75" thickBot="1" x14ac:dyDescent="0.3">
      <c r="A20" s="3"/>
      <c r="B20" s="5" t="s">
        <v>14</v>
      </c>
      <c r="C20" s="18">
        <v>39</v>
      </c>
      <c r="D20" s="19">
        <v>38</v>
      </c>
      <c r="E20" s="22">
        <f t="shared" si="1"/>
        <v>0.97435897435897434</v>
      </c>
      <c r="F20" s="18">
        <v>34</v>
      </c>
      <c r="G20" s="18">
        <v>22</v>
      </c>
      <c r="H20" s="21">
        <f t="shared" si="2"/>
        <v>0.6470588235294118</v>
      </c>
      <c r="I20" s="18">
        <v>21</v>
      </c>
      <c r="J20" s="20">
        <v>5</v>
      </c>
      <c r="K20" s="21">
        <f t="shared" si="3"/>
        <v>0.23809523809523808</v>
      </c>
      <c r="L20" s="18">
        <v>45</v>
      </c>
      <c r="M20" s="18">
        <v>15</v>
      </c>
      <c r="N20" s="21">
        <f t="shared" si="0"/>
        <v>0.33333333333333331</v>
      </c>
      <c r="O20" s="20">
        <v>5</v>
      </c>
      <c r="P20" s="20">
        <v>1</v>
      </c>
      <c r="Q20" s="29">
        <f t="shared" si="4"/>
        <v>0.2</v>
      </c>
    </row>
    <row r="21" spans="1:18" ht="15.75" thickBot="1" x14ac:dyDescent="0.3">
      <c r="A21" s="3"/>
      <c r="B21" s="5" t="s">
        <v>15</v>
      </c>
      <c r="C21" s="18">
        <v>39</v>
      </c>
      <c r="D21" s="19">
        <v>14</v>
      </c>
      <c r="E21" s="22">
        <f t="shared" si="1"/>
        <v>0.35897435897435898</v>
      </c>
      <c r="F21" s="18">
        <v>35</v>
      </c>
      <c r="G21" s="18">
        <v>25</v>
      </c>
      <c r="H21" s="21">
        <f t="shared" si="2"/>
        <v>0.7142857142857143</v>
      </c>
      <c r="I21" s="18">
        <v>22</v>
      </c>
      <c r="J21" s="20">
        <v>5</v>
      </c>
      <c r="K21" s="21">
        <f t="shared" si="3"/>
        <v>0.22727272727272727</v>
      </c>
      <c r="L21" s="18">
        <v>50</v>
      </c>
      <c r="M21" s="18">
        <v>16</v>
      </c>
      <c r="N21" s="21">
        <f t="shared" si="0"/>
        <v>0.32</v>
      </c>
      <c r="O21" s="20">
        <v>5</v>
      </c>
      <c r="P21" s="20">
        <v>2</v>
      </c>
      <c r="Q21" s="29">
        <f t="shared" si="4"/>
        <v>0.4</v>
      </c>
    </row>
    <row r="22" spans="1:18" ht="15.75" thickBot="1" x14ac:dyDescent="0.3">
      <c r="A22" s="3"/>
      <c r="B22" s="5" t="s">
        <v>16</v>
      </c>
      <c r="C22" s="18">
        <v>39</v>
      </c>
      <c r="D22" s="19">
        <v>19</v>
      </c>
      <c r="E22" s="22">
        <f t="shared" si="1"/>
        <v>0.48717948717948717</v>
      </c>
      <c r="F22" s="18">
        <v>39</v>
      </c>
      <c r="G22" s="18">
        <v>25</v>
      </c>
      <c r="H22" s="21">
        <f t="shared" si="2"/>
        <v>0.64102564102564108</v>
      </c>
      <c r="I22" s="18">
        <v>23</v>
      </c>
      <c r="J22" s="20">
        <v>5</v>
      </c>
      <c r="K22" s="21">
        <f t="shared" si="3"/>
        <v>0.21739130434782608</v>
      </c>
      <c r="L22" s="18">
        <v>80</v>
      </c>
      <c r="M22" s="18">
        <v>17</v>
      </c>
      <c r="N22" s="21">
        <f t="shared" si="0"/>
        <v>0.21249999999999999</v>
      </c>
      <c r="O22" s="20">
        <v>5</v>
      </c>
      <c r="P22" s="20">
        <v>1</v>
      </c>
      <c r="Q22" s="29">
        <f t="shared" si="4"/>
        <v>0.2</v>
      </c>
    </row>
    <row r="23" spans="1:18" ht="15.75" thickBot="1" x14ac:dyDescent="0.3">
      <c r="A23" s="3"/>
      <c r="B23" s="5" t="s">
        <v>17</v>
      </c>
      <c r="C23" s="18">
        <v>39</v>
      </c>
      <c r="D23" s="19">
        <v>25</v>
      </c>
      <c r="E23" s="22">
        <f t="shared" si="1"/>
        <v>0.64102564102564108</v>
      </c>
      <c r="F23" s="18">
        <v>29</v>
      </c>
      <c r="G23" s="18">
        <v>25</v>
      </c>
      <c r="H23" s="21">
        <f t="shared" si="2"/>
        <v>0.86206896551724133</v>
      </c>
      <c r="I23" s="18">
        <v>24</v>
      </c>
      <c r="J23" s="20">
        <v>5</v>
      </c>
      <c r="K23" s="21">
        <f t="shared" si="3"/>
        <v>0.20833333333333334</v>
      </c>
      <c r="L23" s="18">
        <v>50</v>
      </c>
      <c r="M23" s="18">
        <v>18</v>
      </c>
      <c r="N23" s="21">
        <f t="shared" si="0"/>
        <v>0.36</v>
      </c>
      <c r="O23" s="20">
        <v>5</v>
      </c>
      <c r="P23" s="20">
        <v>2</v>
      </c>
      <c r="Q23" s="29">
        <f t="shared" si="4"/>
        <v>0.4</v>
      </c>
    </row>
    <row r="24" spans="1:18" ht="15.75" thickBot="1" x14ac:dyDescent="0.3">
      <c r="A24" s="3"/>
      <c r="B24" s="5" t="s">
        <v>18</v>
      </c>
      <c r="C24" s="18">
        <v>39</v>
      </c>
      <c r="D24" s="19">
        <v>12</v>
      </c>
      <c r="E24" s="22">
        <f t="shared" si="1"/>
        <v>0.30769230769230771</v>
      </c>
      <c r="F24" s="18">
        <v>45</v>
      </c>
      <c r="G24" s="18">
        <v>26</v>
      </c>
      <c r="H24" s="21">
        <f t="shared" si="2"/>
        <v>0.57777777777777772</v>
      </c>
      <c r="I24" s="18">
        <v>25</v>
      </c>
      <c r="J24" s="20">
        <v>5</v>
      </c>
      <c r="K24" s="21">
        <f t="shared" si="3"/>
        <v>0.2</v>
      </c>
      <c r="L24" s="18">
        <v>12</v>
      </c>
      <c r="M24" s="18">
        <v>19</v>
      </c>
      <c r="N24" s="21">
        <f t="shared" si="0"/>
        <v>1.5833333333333333</v>
      </c>
      <c r="O24" s="20">
        <v>5</v>
      </c>
      <c r="P24" s="20">
        <v>1</v>
      </c>
      <c r="Q24" s="29">
        <f t="shared" si="4"/>
        <v>0.2</v>
      </c>
    </row>
    <row r="25" spans="1:18" ht="15.75" thickBot="1" x14ac:dyDescent="0.3">
      <c r="A25" s="3"/>
      <c r="B25" s="5" t="s">
        <v>19</v>
      </c>
      <c r="C25" s="18">
        <v>39</v>
      </c>
      <c r="D25" s="19">
        <v>14</v>
      </c>
      <c r="E25" s="22">
        <f t="shared" si="1"/>
        <v>0.35897435897435898</v>
      </c>
      <c r="F25" s="18">
        <v>27</v>
      </c>
      <c r="G25" s="18">
        <v>15</v>
      </c>
      <c r="H25" s="21">
        <f t="shared" si="2"/>
        <v>0.55555555555555558</v>
      </c>
      <c r="I25" s="18">
        <v>26</v>
      </c>
      <c r="J25" s="20">
        <v>5</v>
      </c>
      <c r="K25" s="21">
        <f t="shared" si="3"/>
        <v>0.19230769230769232</v>
      </c>
      <c r="L25" s="18">
        <v>35</v>
      </c>
      <c r="M25" s="18">
        <v>20</v>
      </c>
      <c r="N25" s="21">
        <f t="shared" si="0"/>
        <v>0.5714285714285714</v>
      </c>
      <c r="O25" s="20">
        <v>5</v>
      </c>
      <c r="P25" s="20">
        <v>2</v>
      </c>
      <c r="Q25" s="29">
        <f t="shared" si="4"/>
        <v>0.4</v>
      </c>
    </row>
    <row r="26" spans="1:18" ht="15.75" thickBot="1" x14ac:dyDescent="0.3">
      <c r="A26" s="3"/>
      <c r="B26" s="5" t="s">
        <v>20</v>
      </c>
      <c r="C26" s="18">
        <v>39</v>
      </c>
      <c r="D26" s="19">
        <v>25</v>
      </c>
      <c r="E26" s="22">
        <f t="shared" si="1"/>
        <v>0.64102564102564108</v>
      </c>
      <c r="F26" s="18">
        <v>28</v>
      </c>
      <c r="G26" s="18">
        <v>12</v>
      </c>
      <c r="H26" s="21">
        <f t="shared" si="2"/>
        <v>0.42857142857142855</v>
      </c>
      <c r="I26" s="18">
        <v>27</v>
      </c>
      <c r="J26" s="20">
        <v>5</v>
      </c>
      <c r="K26" s="21">
        <f t="shared" si="3"/>
        <v>0.18518518518518517</v>
      </c>
      <c r="L26" s="18">
        <v>50</v>
      </c>
      <c r="M26" s="18">
        <v>21</v>
      </c>
      <c r="N26" s="21">
        <f t="shared" si="0"/>
        <v>0.42</v>
      </c>
      <c r="O26" s="20">
        <v>5</v>
      </c>
      <c r="P26" s="20">
        <v>2</v>
      </c>
      <c r="Q26" s="29">
        <f t="shared" si="4"/>
        <v>0.4</v>
      </c>
    </row>
    <row r="27" spans="1:18" ht="15.75" thickBot="1" x14ac:dyDescent="0.3">
      <c r="A27" s="3"/>
      <c r="B27" s="4" t="s">
        <v>21</v>
      </c>
      <c r="C27" s="25">
        <f>SUM(C6:C26)</f>
        <v>761</v>
      </c>
      <c r="D27" s="26">
        <f>SUM(D6:D26)</f>
        <v>474</v>
      </c>
      <c r="E27" s="23">
        <f>(D27/C27)</f>
        <v>0.62286465177398165</v>
      </c>
      <c r="F27" s="25">
        <f>SUM(F6:F26)</f>
        <v>543</v>
      </c>
      <c r="G27" s="26">
        <f>SUM(G6:G26)</f>
        <v>322</v>
      </c>
      <c r="H27" s="24">
        <f t="shared" si="2"/>
        <v>0.59300184162062619</v>
      </c>
      <c r="I27" s="25">
        <f>SUM(I6:I26)</f>
        <v>640</v>
      </c>
      <c r="J27" s="26">
        <f>SUM(J6:J26)</f>
        <v>119</v>
      </c>
      <c r="K27" s="23">
        <f t="shared" ref="K27" si="5">J27/I27</f>
        <v>0.18593750000000001</v>
      </c>
      <c r="L27" s="27">
        <f>SUM(L6:L26)</f>
        <v>1016</v>
      </c>
      <c r="M27" s="26">
        <f>SUM(M6:M26)</f>
        <v>225</v>
      </c>
      <c r="N27" s="24">
        <f t="shared" si="0"/>
        <v>0.22145669291338582</v>
      </c>
      <c r="O27" s="25">
        <f>SUM(O6:O26)</f>
        <v>130</v>
      </c>
      <c r="P27" s="26">
        <f>SUM(P6:P26)</f>
        <v>32</v>
      </c>
      <c r="Q27" s="28">
        <f t="shared" si="4"/>
        <v>0.24615384615384617</v>
      </c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O28" s="1"/>
    </row>
    <row r="29" spans="1:18" ht="15" customHeight="1" x14ac:dyDescent="0.25">
      <c r="A29" s="1"/>
      <c r="B29" s="30"/>
      <c r="C29" s="39" t="s">
        <v>30</v>
      </c>
      <c r="D29" s="40"/>
      <c r="E29" s="40"/>
      <c r="F29" s="40"/>
      <c r="G29" s="41"/>
      <c r="H29" s="8">
        <f>C27+F27+I27+L27+O27</f>
        <v>3090</v>
      </c>
      <c r="I29" s="1"/>
      <c r="J29" s="1"/>
      <c r="K29" s="30"/>
      <c r="L29" s="30"/>
      <c r="M29" s="31" t="s">
        <v>30</v>
      </c>
      <c r="N29" s="32"/>
      <c r="O29" s="32"/>
      <c r="P29" s="32"/>
      <c r="Q29" s="15">
        <f>C27+F27+I27+L27+O27</f>
        <v>3090</v>
      </c>
      <c r="R29" s="1"/>
    </row>
    <row r="30" spans="1:18" x14ac:dyDescent="0.25">
      <c r="B30" s="33"/>
      <c r="C30" s="39" t="s">
        <v>36</v>
      </c>
      <c r="D30" s="40"/>
      <c r="E30" s="40"/>
      <c r="F30" s="40"/>
      <c r="G30" s="41"/>
      <c r="H30" s="6">
        <f>D27+G27+J27+M27+P27</f>
        <v>1172</v>
      </c>
      <c r="I30" s="1"/>
      <c r="J30" s="1"/>
      <c r="K30" s="30"/>
      <c r="L30" s="33"/>
      <c r="M30" s="34" t="s">
        <v>37</v>
      </c>
      <c r="N30" s="35"/>
      <c r="O30" s="35"/>
      <c r="P30" s="35"/>
      <c r="Q30" s="9">
        <f>H29-H30</f>
        <v>1918</v>
      </c>
    </row>
    <row r="31" spans="1:18" ht="15" customHeight="1" x14ac:dyDescent="0.25">
      <c r="B31" s="42" t="s">
        <v>38</v>
      </c>
      <c r="C31" s="43"/>
      <c r="D31" s="43"/>
      <c r="E31" s="43"/>
      <c r="F31" s="43"/>
      <c r="G31" s="44"/>
      <c r="H31" s="12">
        <f>H30/H29</f>
        <v>0.37928802588996763</v>
      </c>
      <c r="I31" s="1"/>
      <c r="J31" s="1"/>
      <c r="K31" s="36" t="s">
        <v>33</v>
      </c>
      <c r="L31" s="37"/>
      <c r="M31" s="37"/>
      <c r="N31" s="37"/>
      <c r="O31" s="37"/>
      <c r="P31" s="37"/>
      <c r="Q31" s="12">
        <f>Q30/H29</f>
        <v>0.62071197411003232</v>
      </c>
    </row>
    <row r="32" spans="1:18" x14ac:dyDescent="0.25">
      <c r="B32" s="33"/>
      <c r="C32" s="45"/>
      <c r="D32" s="45"/>
      <c r="E32" s="45"/>
      <c r="F32" s="45"/>
      <c r="G32" s="45"/>
      <c r="H32" s="13"/>
      <c r="I32" s="1"/>
      <c r="J32" s="1"/>
      <c r="K32" s="30"/>
      <c r="L32" s="33"/>
      <c r="M32" s="38"/>
      <c r="N32" s="38"/>
      <c r="O32" s="38"/>
      <c r="P32" s="38"/>
      <c r="Q32" s="14"/>
    </row>
    <row r="33" spans="2:17" ht="15" customHeight="1" x14ac:dyDescent="0.25">
      <c r="B33" s="42" t="s">
        <v>39</v>
      </c>
      <c r="C33" s="46"/>
      <c r="D33" s="46"/>
      <c r="E33" s="46"/>
      <c r="F33" s="46"/>
      <c r="G33" s="44"/>
      <c r="H33" s="12">
        <f>(H30*100%/H29)</f>
        <v>0.37928802588996763</v>
      </c>
      <c r="I33" s="1"/>
      <c r="J33" s="1"/>
      <c r="K33" s="36" t="s">
        <v>35</v>
      </c>
      <c r="L33" s="37"/>
      <c r="M33" s="37"/>
      <c r="N33" s="37"/>
      <c r="O33" s="37"/>
      <c r="P33" s="37"/>
      <c r="Q33" s="12">
        <f>(Q30*100%/H29)</f>
        <v>0.62071197411003232</v>
      </c>
    </row>
    <row r="34" spans="2:17" ht="15" customHeight="1" x14ac:dyDescent="0.25">
      <c r="B34" s="42" t="s">
        <v>40</v>
      </c>
      <c r="C34" s="43"/>
      <c r="D34" s="43"/>
      <c r="E34" s="43"/>
      <c r="F34" s="43"/>
      <c r="G34" s="44"/>
      <c r="H34" s="11">
        <f>(H30/H29)*100</f>
        <v>37.92880258899676</v>
      </c>
      <c r="I34" s="1"/>
      <c r="J34" s="1"/>
      <c r="K34" s="36" t="s">
        <v>34</v>
      </c>
      <c r="L34" s="37"/>
      <c r="M34" s="37"/>
      <c r="N34" s="37"/>
      <c r="O34" s="37"/>
      <c r="P34" s="37"/>
      <c r="Q34" s="11">
        <f>(Q30/Q29)*100</f>
        <v>62.071197411003233</v>
      </c>
    </row>
    <row r="38" spans="2:17" x14ac:dyDescent="0.25">
      <c r="C38" s="17"/>
      <c r="D38" s="17"/>
      <c r="E38" s="17"/>
      <c r="F38" s="17"/>
    </row>
    <row r="39" spans="2:17" x14ac:dyDescent="0.25">
      <c r="C39" s="17"/>
      <c r="D39" s="17"/>
      <c r="E39" s="17"/>
      <c r="F39" s="17"/>
      <c r="G39" s="10"/>
    </row>
    <row r="40" spans="2:17" x14ac:dyDescent="0.25">
      <c r="C40" s="17"/>
      <c r="D40" s="17"/>
      <c r="E40" s="17"/>
      <c r="F40" s="17"/>
    </row>
    <row r="41" spans="2:17" x14ac:dyDescent="0.25">
      <c r="C41" s="17"/>
      <c r="D41" s="17"/>
      <c r="E41" s="17"/>
      <c r="F41" s="17"/>
    </row>
  </sheetData>
  <sheetProtection sheet="1" objects="1" scenarios="1"/>
  <mergeCells count="23">
    <mergeCell ref="C38:F41"/>
    <mergeCell ref="M29:P29"/>
    <mergeCell ref="M30:P30"/>
    <mergeCell ref="C29:G29"/>
    <mergeCell ref="C30:G30"/>
    <mergeCell ref="B31:G31"/>
    <mergeCell ref="B33:G33"/>
    <mergeCell ref="B34:G34"/>
    <mergeCell ref="K31:P31"/>
    <mergeCell ref="K33:P33"/>
    <mergeCell ref="K34:P34"/>
    <mergeCell ref="B3:B5"/>
    <mergeCell ref="C3:Q3"/>
    <mergeCell ref="C4:E4"/>
    <mergeCell ref="F4:H4"/>
    <mergeCell ref="I4:K4"/>
    <mergeCell ref="L4:N4"/>
    <mergeCell ref="O4:Q4"/>
    <mergeCell ref="D5:E5"/>
    <mergeCell ref="G5:H5"/>
    <mergeCell ref="J5:K5"/>
    <mergeCell ref="P5:Q5"/>
    <mergeCell ref="M5:N5"/>
  </mergeCells>
  <hyperlinks>
    <hyperlink ref="B1" r:id="rId1"/>
  </hyperlinks>
  <printOptions horizontalCentered="1"/>
  <pageMargins left="0.11811023622047245" right="0.11811023622047245" top="0.35433070866141736" bottom="0.15748031496062992" header="0.31496062992125984" footer="0.31496062992125984"/>
  <pageSetup paperSize="9" scale="75" orientation="landscape" r:id="rId2"/>
  <ignoredErrors>
    <ignoredError sqref="H27 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porcentajes</dc:title>
  <dc:creator/>
  <cp:lastModifiedBy/>
  <dcterms:created xsi:type="dcterms:W3CDTF">2016-01-31T20:01:34Z</dcterms:created>
  <dcterms:modified xsi:type="dcterms:W3CDTF">2016-01-31T20:06:20Z</dcterms:modified>
</cp:coreProperties>
</file>